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убукова\Documents\Documents\Совет 2023 год\Восьмой созыв\16.11.2023\Решение о бюджете на 2024 год\"/>
    </mc:Choice>
  </mc:AlternateContent>
  <bookViews>
    <workbookView xWindow="0" yWindow="0" windowWidth="15570" windowHeight="87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45" i="1" l="1"/>
  <c r="E145" i="1"/>
  <c r="E43" i="1" l="1"/>
  <c r="D43" i="1"/>
  <c r="C43" i="1"/>
  <c r="C38" i="1" l="1"/>
  <c r="E38" i="1"/>
  <c r="D38" i="1"/>
  <c r="C39" i="1" l="1"/>
  <c r="D88" i="1" l="1"/>
  <c r="E88" i="1"/>
  <c r="D81" i="1"/>
  <c r="E81" i="1"/>
  <c r="C81" i="1"/>
  <c r="D63" i="1"/>
  <c r="E63" i="1"/>
  <c r="C63" i="1"/>
  <c r="D85" i="1" l="1"/>
  <c r="E85" i="1"/>
  <c r="C85" i="1"/>
  <c r="D115" i="1"/>
  <c r="E115" i="1"/>
  <c r="C115" i="1"/>
  <c r="E158" i="1"/>
  <c r="E157" i="1" s="1"/>
  <c r="D158" i="1"/>
  <c r="D56" i="1"/>
  <c r="D55" i="1" s="1"/>
  <c r="E56" i="1"/>
  <c r="E55" i="1" s="1"/>
  <c r="C56" i="1"/>
  <c r="C55" i="1" s="1"/>
  <c r="D35" i="1" l="1"/>
  <c r="E35" i="1"/>
  <c r="C35" i="1"/>
  <c r="C88" i="1" l="1"/>
  <c r="C158" i="1" l="1"/>
  <c r="C157" i="1" s="1"/>
  <c r="D157" i="1"/>
  <c r="C145" i="1" l="1"/>
  <c r="E39" i="1" l="1"/>
  <c r="D39" i="1"/>
  <c r="C25" i="1" l="1"/>
  <c r="C87" i="1" l="1"/>
  <c r="D136" i="1" l="1"/>
  <c r="D87" i="1"/>
  <c r="D33" i="1" l="1"/>
  <c r="E33" i="1"/>
  <c r="C33" i="1"/>
  <c r="D31" i="1"/>
  <c r="D30" i="1" s="1"/>
  <c r="E31" i="1"/>
  <c r="C49" i="1"/>
  <c r="C51" i="1"/>
  <c r="C59" i="1"/>
  <c r="C58" i="1" s="1"/>
  <c r="C48" i="1" s="1"/>
  <c r="C31" i="1"/>
  <c r="D25" i="1"/>
  <c r="E25" i="1"/>
  <c r="D23" i="1"/>
  <c r="E23" i="1"/>
  <c r="C23" i="1"/>
  <c r="D21" i="1"/>
  <c r="E21" i="1"/>
  <c r="C21" i="1"/>
  <c r="D20" i="1" l="1"/>
  <c r="C30" i="1"/>
  <c r="C20" i="1" s="1"/>
  <c r="E147" i="1"/>
  <c r="E144" i="1" s="1"/>
  <c r="E136" i="1"/>
  <c r="E73" i="1"/>
  <c r="D67" i="1" l="1"/>
  <c r="E67" i="1"/>
  <c r="C67" i="1"/>
  <c r="D51" i="1" l="1"/>
  <c r="E51" i="1"/>
  <c r="C153" i="1" l="1"/>
  <c r="D114" i="1"/>
  <c r="E114" i="1"/>
  <c r="E59" i="1" l="1"/>
  <c r="E58" i="1" s="1"/>
  <c r="E48" i="1" s="1"/>
  <c r="D73" i="1" l="1"/>
  <c r="C73" i="1"/>
  <c r="D49" i="1"/>
  <c r="E49" i="1"/>
  <c r="C147" i="1"/>
  <c r="C144" i="1" s="1"/>
  <c r="D59" i="1"/>
  <c r="D58" i="1" s="1"/>
  <c r="D48" i="1" s="1"/>
  <c r="C65" i="1"/>
  <c r="E149" i="1"/>
  <c r="D149" i="1"/>
  <c r="C149" i="1"/>
  <c r="D153" i="1"/>
  <c r="D152" i="1" s="1"/>
  <c r="D151" i="1" s="1"/>
  <c r="E153" i="1"/>
  <c r="E152" i="1" s="1"/>
  <c r="E151" i="1" s="1"/>
  <c r="C152" i="1"/>
  <c r="C151" i="1" s="1"/>
  <c r="D147" i="1"/>
  <c r="D144" i="1" s="1"/>
  <c r="C114" i="1"/>
  <c r="D138" i="1"/>
  <c r="E138" i="1"/>
  <c r="C138" i="1"/>
  <c r="C136" i="1"/>
  <c r="D134" i="1"/>
  <c r="E134" i="1"/>
  <c r="C134" i="1"/>
  <c r="D128" i="1"/>
  <c r="E128" i="1"/>
  <c r="C128" i="1"/>
  <c r="E130" i="1"/>
  <c r="D130" i="1"/>
  <c r="C130" i="1"/>
  <c r="E132" i="1"/>
  <c r="D132" i="1"/>
  <c r="C132" i="1"/>
  <c r="E87" i="1"/>
  <c r="D79" i="1"/>
  <c r="E79" i="1"/>
  <c r="C79" i="1"/>
  <c r="C69" i="1"/>
  <c r="D71" i="1"/>
  <c r="E71" i="1"/>
  <c r="C71" i="1"/>
  <c r="D69" i="1"/>
  <c r="E69" i="1"/>
  <c r="E65" i="1"/>
  <c r="D65" i="1"/>
  <c r="D62" i="1" l="1"/>
  <c r="C62" i="1"/>
  <c r="E62" i="1"/>
  <c r="C113" i="1"/>
  <c r="E113" i="1"/>
  <c r="D113" i="1"/>
  <c r="E30" i="1"/>
  <c r="C47" i="1" l="1"/>
  <c r="C46" i="1" s="1"/>
  <c r="C161" i="1" s="1"/>
  <c r="E20" i="1"/>
  <c r="D47" i="1"/>
  <c r="D46" i="1" s="1"/>
  <c r="E47" i="1"/>
  <c r="E46" i="1" s="1"/>
  <c r="E161" i="1" l="1"/>
  <c r="D161" i="1"/>
</calcChain>
</file>

<file path=xl/sharedStrings.xml><?xml version="1.0" encoding="utf-8"?>
<sst xmlns="http://schemas.openxmlformats.org/spreadsheetml/2006/main" count="274" uniqueCount="255">
  <si>
    <t>Код  бюджетной</t>
  </si>
  <si>
    <t>классификации Российской Федерации</t>
  </si>
  <si>
    <t>Наименование  доходов</t>
  </si>
  <si>
    <t>000 1 00 00000 00 0000 000</t>
  </si>
  <si>
    <t>НАЛОГОВЫЕ И НЕНАЛОГОВЫЕ  ДОХОДЫ</t>
  </si>
  <si>
    <t>000 1 01 00000 00 0000 000</t>
  </si>
  <si>
    <t>Налоги  на прибыль, доходы</t>
  </si>
  <si>
    <t>000 1 01 02000 01 0000 110</t>
  </si>
  <si>
    <t xml:space="preserve">Налог на доходы  физических лиц </t>
  </si>
  <si>
    <t>000 1 03 00000 00 0000 000</t>
  </si>
  <si>
    <t>000 1 03 02000 01 0000 110</t>
  </si>
  <si>
    <t>Акцизы по подакцизным товарам (продукции), производимым на территории Российской Федерации</t>
  </si>
  <si>
    <t>000 1 05 00000 00 0000 000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</si>
  <si>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</si>
  <si>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</si>
  <si>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</si>
  <si>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000 1 05 02000 02 0000 110</t>
  </si>
  <si>
    <t>Единый налог на вмененный  доход  для отдельных видов деятельности</t>
  </si>
  <si>
    <t>000 1 05 03000 01 0000 110</t>
  </si>
  <si>
    <t>Единый сельскохозяйственный налог</t>
  </si>
  <si>
    <t>000 1 05 04000 02 0000 110</t>
  </si>
  <si>
    <t>Налог, взимаемый в связи с применением патентной системы налогообложения</t>
  </si>
  <si>
    <t>000 106 00000 00 0000 000</t>
  </si>
  <si>
    <t>000 106 04000 02 0000 110</t>
  </si>
  <si>
    <t>Транспортный налог</t>
  </si>
  <si>
    <t>000 106 04012 02 0000 110</t>
  </si>
  <si>
    <t>Транспортный налог с физических лиц</t>
  </si>
  <si>
    <t>000 107 00000 00 0000 000</t>
  </si>
  <si>
    <t>Налоги, сборы и регулярные платежи за пользование природными ресурсами</t>
  </si>
  <si>
    <t>000 107 01000 01 0000 110</t>
  </si>
  <si>
    <t>Налог на добычу полезных ископаемых</t>
  </si>
  <si>
    <t>000 1 08 00000 00 0000 000</t>
  </si>
  <si>
    <t>000 1 11 00000 00 0000 000</t>
  </si>
  <si>
    <t>Доходы от использования  имущества, находящегося в государственной и  муниципальной  собственности</t>
  </si>
  <si>
    <t>000 1 12 00000 00 0000 000</t>
  </si>
  <si>
    <t>Платежи при пользовании природными ресурсами</t>
  </si>
  <si>
    <t>000 1 12 01000 01 0000 120</t>
  </si>
  <si>
    <t>Плата за негативное воздействие на окружающую среду</t>
  </si>
  <si>
    <t>000 1 13 00000 00 0000 000</t>
  </si>
  <si>
    <t>000 1 14 00000 00 0000 000</t>
  </si>
  <si>
    <t>Доходы от продажи материальных и нематериальных  активов</t>
  </si>
  <si>
    <t>000 1 16 00000 00 0000 000</t>
  </si>
  <si>
    <t>Штрафы, санкции, возмещение ущерба</t>
  </si>
  <si>
    <t>000 1 17 00000 00 0000 000</t>
  </si>
  <si>
    <t>Прочие неналоговые доходы</t>
  </si>
  <si>
    <t>-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</si>
  <si>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</si>
  <si>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</si>
  <si>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</si>
  <si>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</si>
  <si>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</si>
  <si>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492 2 02 15001 05 0000 150</t>
  </si>
  <si>
    <t>000 2 00 00000 00 0000 000</t>
  </si>
  <si>
    <t>000 2 02 00000 00 0000 000</t>
  </si>
  <si>
    <t>Безвозмездные поступления,                           в том числе:</t>
  </si>
  <si>
    <t>000 2 02 20000 00 0000 150</t>
  </si>
  <si>
    <t>Субсидии бюджетам бюджетной системы Российской Федерации (межбюджетные субсидии)</t>
  </si>
  <si>
    <t>000 2 02 25242 05 0000 150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</si>
  <si>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</si>
  <si>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403 2 02 25242 05 0000 150</t>
  </si>
  <si>
    <t>000 2 02 25497 00 0000 150</t>
  </si>
  <si>
    <t>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</si>
  <si>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муниципальных районов  на реализацию мероприятий по обеспечению жильем  молодых семей</t>
  </si>
  <si>
    <t>000 2 02 29999 00 0000 150</t>
  </si>
  <si>
    <t>000 2 02 29999 05 0000 150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</si>
  <si>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</si>
  <si>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</si>
  <si>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</t>
  </si>
  <si>
    <t>Прочие субсидии бюджетам муниципальных районов</t>
  </si>
  <si>
    <t>в том числе:</t>
  </si>
  <si>
    <t>403 2 02 29999 05 7130 150</t>
  </si>
  <si>
    <t>474 2 02 29999 05 7132 150</t>
  </si>
  <si>
    <r>
      <t xml:space="preserve">Прочие субсидии бюджетам муниципальных районов (прочие </t>
    </r>
    <r>
      <rPr>
        <sz val="12"/>
        <color rgb="FF000000"/>
        <rFont val="Times New Roman"/>
        <family val="1"/>
        <charset val="204"/>
      </rPr>
      <t>субсидии на повышение оплаты труда 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№ 597, от 1 июня 2012 года № 761 )</t>
    </r>
  </si>
  <si>
    <t>Прочие субсидии бюджетам муниципальных районов (субсидии на мероприятия по предупреждению терроризма и экстремизма в сфере спорта)</t>
  </si>
  <si>
    <t xml:space="preserve"> Прочие субсидии бюджетам муниципальных  районов (субсидии на приобретение транспортных средств для организации бесплатной перевозки обучающихся  в муниципальных образовательных организациях, реализующих основные общеобразовательные программы)</t>
  </si>
  <si>
    <t>474 2 02 29999 05 7151 150</t>
  </si>
  <si>
    <t>458 2 02 29999 05 7189 150</t>
  </si>
  <si>
    <t>Прочие субсидии бюджетам муниципальных  районов (прочие субсидии на поддержку приоритетных направлений развития отрасли образования)</t>
  </si>
  <si>
    <t xml:space="preserve"> Прочие субсидии бюджетам муниципальных  районов (субсидии на оснащение медицинского блока отделений организации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программы)</t>
  </si>
  <si>
    <t>Прочие субсидии бюджетам муниципальных  районов (прочие субсидии на мероприятия по укреплению материально-технической базы муниципальных библиотек области)</t>
  </si>
  <si>
    <t>000 2 02 30000 00 0000 150</t>
  </si>
  <si>
    <t>000 2 02 30024 00 0000 150</t>
  </si>
  <si>
    <t xml:space="preserve">Субвенции бюджетам бюджетной системы Российской Федерации </t>
  </si>
  <si>
    <t>Субвенции местным бюджетам 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</si>
  <si>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</si>
  <si>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Субвенции бюджетам муниципальных районов на выполнение передаваемых полномочий субъектов Российской Федерации (субвенции бюджетам муниципальных образований на обеспечение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</si>
  <si>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(субвенции на реализацию отдельных государственных полномочий по вопросам административного законодательства)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</si>
  <si>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полномочий по организации и осуществлению деятельности по опеке и попечительству в отношении несовершеннолетних граждан )</t>
  </si>
  <si>
    <t>Субвенции бюджетам муниципальных районов на выполнение передаваемых полномочий субъектов Российской Федерации (субвенции на социальную поддержку детей-инвалидов дошкольного возраста)</t>
  </si>
  <si>
    <t xml:space="preserve"> Субвенции бюджетам муниципальных районов на выполнение передаваемых полномочий субъектов Российской Федерации (субвенции на осуществление отдельных государственных полномочий по региональному государственному жилищному надзору и лицензионному контролю)</t>
  </si>
  <si>
    <t>000 2 02 30027 00 0000 150</t>
  </si>
  <si>
    <t>000 2 02 30029 00 0000 150</t>
  </si>
  <si>
    <t>Субвенции бюджетам муниципальных районов на выполнение передаваемых полномочий субъектов Российской Федерации (единая субвенция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организациях)</t>
  </si>
  <si>
    <t>Субвенции бюджетам  на компенсацию части  платы, взимаемой с родителей (законных представителей) за 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</si>
  <si>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 платы, взимаемой с родителей (законных представителей) за 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</si>
  <si>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 предоставление жилых помещений детям-сиротам и  детям,  оставшимся без попечения  родителей, лицам из их числа по договорам найма специализированных жилых помещений</t>
  </si>
  <si>
    <t>000 2 02 35120 00 0000 150</t>
  </si>
  <si>
    <t>000 2 02 35176 00 0000 150</t>
  </si>
  <si>
    <t>Субвенции бюджетам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</si>
  <si>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</si>
  <si>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</si>
  <si>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</si>
  <si>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000 2 02 35930 00 0000 150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</si>
  <si>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</si>
  <si>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</si>
  <si>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000 2 02 40000 00 0000 150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</si>
  <si>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</si>
  <si>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</si>
  <si>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403 2 07 05030 05 0000 150</t>
  </si>
  <si>
    <t>000 2 19 00000 00 0000 150</t>
  </si>
  <si>
    <t>000 2 19 00000 05 0000 150</t>
  </si>
  <si>
    <t>000 2 19 60010 05 0000 150</t>
  </si>
  <si>
    <t>403 2 19 60010 05 0000 150</t>
  </si>
  <si>
    <t>Прочие безвозмездные поступления</t>
  </si>
  <si>
    <t>Прочие безвозмездные поступления  в бюджеты муниципальных районов</t>
  </si>
  <si>
    <t>Возврат  остатков субсидий, субвенций и иных межбюджетных трансфертов, имеющих целевое назначение, прошлых лет</t>
  </si>
  <si>
    <t>Возврат  остатков субсидий, субвенций и иных межбюджетных трансфертов, имеющих целевое назначение, прошлых лет, из бюджетов муниципальных районов</t>
  </si>
  <si>
    <t>Возврат прочих  остатков субсидий, субвенций и иных межбюджетных трансфертов, имеющих целевое назначение, прошлых лет,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</si>
  <si>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</si>
  <si>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458 2 19 6001005 0000 150</t>
  </si>
  <si>
    <t>474 2 19 60010 05 0000 150</t>
  </si>
  <si>
    <t>Всего доходов</t>
  </si>
  <si>
    <t>к решению Совета народных</t>
  </si>
  <si>
    <t>депутатов Петушинского района</t>
  </si>
  <si>
    <t xml:space="preserve">       тыс. рублей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</si>
  <si>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цели(иные дотации в целях частичной компенсации дополнительных расходов местных бюджетов в связи с увеличением минимального размера оплаты труда)</t>
  </si>
  <si>
    <t xml:space="preserve">000 2 02 25519 00 0000 150 </t>
  </si>
  <si>
    <t>Субсидии бюджетам на поддержку отрасли культуры</t>
  </si>
  <si>
    <t xml:space="preserve">403 2 02 25519 05 0000 150 </t>
  </si>
  <si>
    <t xml:space="preserve">458 2 02 25519 05 0000 150 </t>
  </si>
  <si>
    <t>Субсидии бюджетам  муниципальных районов на поддержку отрасли культуры (субсидии на государственную поддержку отрасли культуры на комплексные мероприятия,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</si>
  <si>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</si>
  <si>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муниципальных районов на поддержку отрасли культуры (субсидии бюджетам муниципальных районов на государственную поддержку отрасли культуры на реализацию мероприятий по модернизации муниципальных детских школ искусств по видам искусств) </t>
  </si>
  <si>
    <t>000 2 02  15009 00 0000 150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</si>
  <si>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</si>
  <si>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Налоги на товары (работы, услуги), реализуемые на территории Российской Федерации</t>
  </si>
  <si>
    <t>Налоги на имущество</t>
  </si>
  <si>
    <t>Государственная пошлина</t>
  </si>
  <si>
    <t>Доходы от оказания платных услуг и компенсации затрат государства</t>
  </si>
  <si>
    <t>000 202 15009 05 0000 150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</si>
  <si>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</si>
  <si>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000 2 02 25304 00 0000 150</t>
  </si>
  <si>
    <t>Субвенции бюджетам  муниципальных образований на  предоставление жилых помещений детям-сиротам и  детям,  оставшимся без попечения 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</si>
  <si>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</si>
  <si>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 ( прочие субсидии на мероприятия по укреплению материально-технической базы муниципальных учреждений культуры)</t>
  </si>
  <si>
    <t>403 202 29999 05 7053 150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</si>
  <si>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</si>
  <si>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</si>
  <si>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</si>
  <si>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492 2 02 15002 05 7044 150</t>
  </si>
  <si>
    <t>000 2 02 15002 00 0000 150</t>
  </si>
  <si>
    <t>492 202 15002 05 7069 150</t>
  </si>
  <si>
    <t>000 113 00000 00 0000 000</t>
  </si>
  <si>
    <t>403 2 02 29999 05 7202 150</t>
  </si>
  <si>
    <t>Прочие субсидии бюджетам муниципальных  районов (прочие субсидии на разработку пректно-сметной документации на рекультивацию свалок твердых бытовых отходов)</t>
  </si>
  <si>
    <t>Прочие субсидии бюджетам муниципальных районов (прочие субсидии на капитальный ремонт объектов муниципальной собственности)</t>
  </si>
  <si>
    <t>474 2 02 29999 05 7085 150</t>
  </si>
  <si>
    <t>Субсидии бюджетам муниципальных районов на поддержку отрасли культуры (субсидии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за счет резевного фонда Правительства Российской Федерации)</t>
  </si>
  <si>
    <t xml:space="preserve"> -        </t>
  </si>
  <si>
    <t>Субсидии бюджетам  на реализацию мероприятий по обеспечению жильем  молодых семей</t>
  </si>
  <si>
    <t xml:space="preserve"> 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 (иные дотации в целях компенсации снижения дотации на выравнивание бюджетной обеспеченности муниципальных районов )</t>
  </si>
  <si>
    <t>Прочие субсидии бюджетам муниципальных районов (прочие 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ремонт)</t>
  </si>
  <si>
    <r>
      <t>Субвенции бюджетам муниципальных районов на выполнение передаваемых полномочий субъектов Российской Федерации (с</t>
    </r>
    <r>
      <rPr>
        <sz val="12"/>
        <color theme="1"/>
        <rFont val="Times New Roman"/>
        <family val="1"/>
        <charset val="204"/>
      </rPr>
      <t>убвенции на предоставление компенсации 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 ,отопления и освещения педагогическим работникам образовательных организаций дополнительного образования детей в сфере  культуры)</t>
    </r>
  </si>
  <si>
    <t>000 2 02 35082 00 0000 150</t>
  </si>
  <si>
    <t>000 2 02 45303 00 0000 150</t>
  </si>
  <si>
    <t>000 2 02 30024 05 0000 150</t>
  </si>
  <si>
    <t>000 2 02 40000 00 0000 150</t>
  </si>
  <si>
    <t>000 2 02 40014 00 0000 150</t>
  </si>
  <si>
    <t>000 2 02 15009 05 5090 150</t>
  </si>
  <si>
    <t>000 2 02 15009 05 5091 150</t>
  </si>
  <si>
    <t>000 2 02 25304 05 0000 150</t>
  </si>
  <si>
    <t>000 2 02 25497 05 0000 150</t>
  </si>
  <si>
    <t xml:space="preserve">000 2 02 25519 05 0000 150 </t>
  </si>
  <si>
    <t>000 2 02 29999 05 7039 150</t>
  </si>
  <si>
    <t>000 2 02 29999 05 7115 150</t>
  </si>
  <si>
    <t>000 2 02 29999 05 7147  150</t>
  </si>
  <si>
    <t>000 202 29999 05 7246 150</t>
  </si>
  <si>
    <t>000 2 02 30024 05 6001 150</t>
  </si>
  <si>
    <t>000 2 02 30024 05 6002 150</t>
  </si>
  <si>
    <t>000 2 02 30024 05 6007 150</t>
  </si>
  <si>
    <t>000 2 02 30024 05 6048 150</t>
  </si>
  <si>
    <t>000 2 02 30024 05 6054 150</t>
  </si>
  <si>
    <t>000 2 02 30024 05 6059 150</t>
  </si>
  <si>
    <t>000 2 02 30024 05 6137 150</t>
  </si>
  <si>
    <t>000 2 02 30024 05 6183 150</t>
  </si>
  <si>
    <t>000 2 02 30024 05 6196 150</t>
  </si>
  <si>
    <t>000 2 02 30027 05 0000 150</t>
  </si>
  <si>
    <t>000 2 02 30029 05 0000 150</t>
  </si>
  <si>
    <t>000 2 02 35082 05 0000 150</t>
  </si>
  <si>
    <t>000 2 02 35120 05 0000 150</t>
  </si>
  <si>
    <t>000 2 02 35176 05 0000 150</t>
  </si>
  <si>
    <t>000 2 02 40014 05 0000 150</t>
  </si>
  <si>
    <t>000 2 02 45303 05 0000 150</t>
  </si>
  <si>
    <t>000 2 02 35930 05 0000 150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</si>
  <si>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</si>
  <si>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</si>
  <si>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выполнение передаваемых полномочий субъектов Российской Федерации  (субвенции бюджетам муниципальных образований на финансовое обеспечение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программам)</t>
  </si>
  <si>
    <t>000 2 02 29999 05 7008 150</t>
  </si>
  <si>
    <t>Прочие субсидии бюджетам муниципальных районов (прочие субсидии на обеспечение территорий документацией для осуществления градостроительной деятельности)</t>
  </si>
  <si>
    <t>000 2 02 25098 05 0000 150</t>
  </si>
  <si>
    <t>000 2 02 25098 00 0000 150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</si>
  <si>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</si>
  <si>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</si>
  <si>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000 2 02 25172 00 0000 150</t>
  </si>
  <si>
    <t>000 2 02 25172 05 0000 150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</si>
  <si>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</si>
  <si>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</si>
  <si>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000 2 02 25213 00 0000 150</t>
  </si>
  <si>
    <t>000 2 02 25213 05 0000 150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</si>
  <si>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</si>
  <si>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</si>
  <si>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000 2 02 20077 00 0000 150</t>
  </si>
  <si>
    <r>
      <t xml:space="preserve">Субсидии бюджетам на софинансирование капитальных вложений в объекты муниципальной </t>
    </r>
    <r>
      <rPr>
        <sz val="12"/>
        <color theme="1"/>
        <rFont val="Times New Roman"/>
        <family val="1"/>
        <charset val="204"/>
      </rPr>
      <t>собственности</t>
    </r>
  </si>
  <si>
    <t>000 2 02 20077 05 0000 150</t>
  </si>
  <si>
    <t>000 2 02 29999 05 7081 150</t>
  </si>
  <si>
    <t>Прочие субсидии бюджетам муниципальных районов (прочие субсидии бюджетам на обеспечение жильем многодетных семей)</t>
  </si>
  <si>
    <t>000 2 02 29999 05 7015 150</t>
  </si>
  <si>
    <t>Прочие субсидии бюджетам муниципальных районов (прочие субсидии на обеспечение равной доступности услуг общественного транспорта для отдельных категорий граждан  в муниципальном сообщении)</t>
  </si>
  <si>
    <t>000 2 02 49999 00 0000 150</t>
  </si>
  <si>
    <t>Прочие межбюджетные трансферты, передаваемые бюджетам</t>
  </si>
  <si>
    <t>000 2 02 49999 05 0000 150</t>
  </si>
  <si>
    <t>Прочие межбюджетные трансферты, передаваемые бюджетам муниципальных районов</t>
  </si>
  <si>
    <t>000 2 02 49999 05 8186 150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</si>
  <si>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Прочие межбюджетные трансферты, передаваемые бюджетам муниципальных районов </t>
    </r>
    <r>
      <rPr>
        <sz val="12"/>
        <color theme="1"/>
        <rFont val="Times New Roman"/>
        <family val="1"/>
        <charset val="204"/>
      </rPr>
      <t xml:space="preserve"> (прочие межбюджетные трансферты на предоставление жилищных субсидий государственным гражданским служащим 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бюджетов)</t>
    </r>
  </si>
  <si>
    <t>000 2 02 49999 05 8200 150</t>
  </si>
  <si>
    <t>Прочие межбюджетные трансферты, передаваемые бюджетам муниципальных районов (прочие межбюджетные трансферты на содержание объектов спортивной инфраструктуры муниципальной собственности для занятий физической культурой и спортом)</t>
  </si>
  <si>
    <t>Субсидии бюджетам  муниципальных районов на софинансирование капитальных вложений в объекты  муниципальной собственности (субсидии на строительство социального жилья и приобретение жилых помещений для граждан, нуждающихся в улучшении жилищных условий)</t>
  </si>
  <si>
    <t>000 2 02 29999 05 7136 150</t>
  </si>
  <si>
    <t>Прочие субсидии бюджетам муниципальных  районов(прочие субсидии на обеспечение профилактики детского дорожно-транспортного травматизма)</t>
  </si>
  <si>
    <t>000 202 29999 05 7522 150</t>
  </si>
  <si>
    <t>Прочие субсидии бюджетам муниципальных районов (прочие субсидии на приобретение спортивного оборудования и инвентаря для приведения муниципальных учреждений спортивной подготовки в нормативное состояние)</t>
  </si>
  <si>
    <r>
      <t xml:space="preserve">Прочие субсидии бюджетам муниципальных районов </t>
    </r>
    <r>
      <rPr>
        <sz val="12"/>
        <color rgb="FF000000"/>
        <rFont val="Times New Roman"/>
        <family val="1"/>
        <charset val="204"/>
      </rPr>
      <t>(прочие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значения)</t>
    </r>
  </si>
  <si>
    <t>000 202 15002 00 0000 150</t>
  </si>
  <si>
    <t>000 202 15002 05 0000 150</t>
  </si>
  <si>
    <t>000 202 15002 05 7044 150</t>
  </si>
  <si>
    <t>Доходы районного бюджета на 2024 год и плановый период 2025 и 2026 годов</t>
  </si>
  <si>
    <t>000 108 03000 01 0000 110</t>
  </si>
  <si>
    <t>Государственная пошлина по делам, рассматриваемым в судах общей юрисдикции, мировыми судьями</t>
  </si>
  <si>
    <t>000 108 07000 01 0000 110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</si>
  <si>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</si>
  <si>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000 2 02 30024 05 6086 150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</si>
  <si>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полномочий органов государственной власти Владимирской области по расчету и предоставлению дотаций бюджетам городских, сельских поселений за счет средств областного бюджета)</t>
  </si>
  <si>
    <t xml:space="preserve">000 2 02 27139 00 0000 150 </t>
  </si>
  <si>
    <t xml:space="preserve">000 2 02 27139 05 0000 150 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</si>
  <si>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</si>
  <si>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</si>
  <si>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000 2 02 29999 05 7160  150</t>
  </si>
  <si>
    <t>Прочие субсидии бюджетам муниципальных  районов (прочие субсидии бюджетам муниципальных образований на развитие физической культуры и спорта)</t>
  </si>
  <si>
    <t>000 202 29999 05 7216 150</t>
  </si>
  <si>
    <t>Прочие субсидии бюджетам муниципальных районов (прочие субсидии на создание мест (площадок) для накопления твердых коммунальных отходов)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</si>
  <si>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мер социальной поддержки педагогическим работникам и иным категориям граждан, работающим в муниципальных образовательных организациях, расположенных в сельских населенных пунктах, поселках городского типа (поселках ,относящихся к городским населенным пунктам)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</si>
  <si>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</si>
  <si>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</si>
  <si>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№ 1</t>
  </si>
  <si>
    <t>от 16.11.2023 № 28/4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</si>
</sst>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000_р_._-;\-* #,##0.00000_р_._-;_-* &quot;-&quot;?????_р_._-;_-@_-"/>
    <numFmt numFmtId="165" formatCode="#,##0.00000"/>
    <numFmt numFmtId="166" formatCode="_-* #,##0.00000\ _₽_-;\-* #,##0.00000\ _₽_-;_-* &quot;-&quot;?????\ _₽_-;_-@_-"/>
    <numFmt numFmtId="167" formatCode="0.00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D0D0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5" fillId="0" borderId="0"/>
  </cellStyleXfs>
  <cellXfs count="16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" fillId="0" borderId="6" xfId="0" applyFont="1" applyBorder="1" applyAlignment="1">
      <alignment horizontal="justify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6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4" borderId="3" xfId="0" applyFont="1" applyFill="1" applyBorder="1" applyAlignment="1">
      <alignment horizontal="justify" vertical="top" wrapText="1"/>
    </xf>
    <xf numFmtId="0" fontId="1" fillId="0" borderId="7" xfId="0" applyFont="1" applyFill="1" applyBorder="1" applyAlignment="1">
      <alignment horizontal="justify" vertical="top" wrapText="1"/>
    </xf>
    <xf numFmtId="0" fontId="0" fillId="0" borderId="8" xfId="0" applyBorder="1"/>
    <xf numFmtId="0" fontId="0" fillId="0" borderId="1" xfId="0" applyBorder="1"/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" fillId="4" borderId="2" xfId="0" applyFont="1" applyFill="1" applyBorder="1" applyAlignment="1">
      <alignment horizontal="justify" vertical="top" wrapText="1"/>
    </xf>
    <xf numFmtId="164" fontId="6" fillId="4" borderId="7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justify" vertical="top" wrapText="1"/>
    </xf>
    <xf numFmtId="164" fontId="7" fillId="0" borderId="11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0" fontId="1" fillId="0" borderId="13" xfId="0" applyFont="1" applyBorder="1" applyAlignment="1">
      <alignment vertical="top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4" borderId="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3" fontId="1" fillId="0" borderId="13" xfId="0" applyNumberFormat="1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justify" vertical="top" wrapText="1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5" borderId="15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top" wrapText="1"/>
    </xf>
    <xf numFmtId="0" fontId="1" fillId="4" borderId="8" xfId="0" applyFont="1" applyFill="1" applyBorder="1"/>
    <xf numFmtId="164" fontId="2" fillId="4" borderId="4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justify" vertical="top" wrapText="1"/>
    </xf>
    <xf numFmtId="164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center" wrapText="1"/>
    </xf>
    <xf numFmtId="166" fontId="0" fillId="0" borderId="0" xfId="0" applyNumberFormat="1"/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top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2" fillId="0" borderId="3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justify" vertical="top" wrapText="1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8" fillId="0" borderId="4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justify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justify" vertical="top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5" xfId="0" applyBorder="1"/>
    <xf numFmtId="0" fontId="8" fillId="0" borderId="1" xfId="0" applyFont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5" fillId="4" borderId="3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3" fontId="1" fillId="4" borderId="13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167" fontId="1" fillId="0" borderId="2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abSelected="1" topLeftCell="A10" workbookViewId="0">
      <selection activeCell="G24" sqref="G24"/>
    </sheetView>
  </sheetViews>
  <sheetFormatPr defaultRowHeight="15" x14ac:dyDescent="0.25"/>
  <cols>
    <col min="1" max="1" width="30" customWidth="1"/>
    <col min="2" max="2" width="46.85546875" customWidth="1"/>
    <col min="3" max="3" width="19" customWidth="1"/>
    <col min="4" max="5" width="18.7109375" customWidth="1"/>
    <col min="6" max="6" width="17" customWidth="1"/>
    <col min="7" max="7" width="19.5703125" customWidth="1"/>
    <col min="8" max="8" width="23.28515625" customWidth="1"/>
    <col min="9" max="9" width="24.85546875" customWidth="1"/>
  </cols>
  <sheetData>
    <row r="1" spans="1:5" ht="18.75" hidden="1" x14ac:dyDescent="0.3">
      <c r="D1" s="69"/>
      <c r="E1" s="69"/>
    </row>
    <row r="2" spans="1:5" ht="18.75" hidden="1" x14ac:dyDescent="0.3">
      <c r="D2" s="69"/>
      <c r="E2" s="69"/>
    </row>
    <row r="3" spans="1:5" ht="18.75" hidden="1" x14ac:dyDescent="0.3">
      <c r="D3" s="69"/>
      <c r="E3" s="69"/>
    </row>
    <row r="4" spans="1:5" ht="18.75" hidden="1" x14ac:dyDescent="0.3">
      <c r="D4" s="69"/>
      <c r="E4" s="69"/>
    </row>
    <row r="5" spans="1:5" ht="13.5" hidden="1" customHeight="1" x14ac:dyDescent="0.3">
      <c r="D5" s="69"/>
      <c r="E5" s="69"/>
    </row>
    <row r="6" spans="1:5" ht="18.75" hidden="1" x14ac:dyDescent="0.3">
      <c r="D6" s="69"/>
      <c r="E6" s="69"/>
    </row>
    <row r="7" spans="1:5" ht="18.75" hidden="1" x14ac:dyDescent="0.3">
      <c r="D7" s="69"/>
      <c r="E7" s="69"/>
    </row>
    <row r="8" spans="1:5" ht="18.75" hidden="1" x14ac:dyDescent="0.3">
      <c r="D8" s="69"/>
      <c r="E8" s="69"/>
    </row>
    <row r="9" spans="1:5" ht="18.75" hidden="1" x14ac:dyDescent="0.3">
      <c r="D9" s="69"/>
      <c r="E9" s="69"/>
    </row>
    <row r="10" spans="1:5" ht="18.75" x14ac:dyDescent="0.3">
      <c r="D10" s="69" t="s">
        <v>253</v>
      </c>
      <c r="E10" s="69"/>
    </row>
    <row r="11" spans="1:5" ht="18.75" x14ac:dyDescent="0.3">
      <c r="D11" s="69" t="s">
        <v>122</v>
      </c>
      <c r="E11" s="69"/>
    </row>
    <row r="12" spans="1:5" ht="18.75" x14ac:dyDescent="0.3">
      <c r="D12" s="69" t="s">
        <v>123</v>
      </c>
      <c r="E12" s="69"/>
    </row>
    <row r="13" spans="1:5" ht="18.75" x14ac:dyDescent="0.3">
      <c r="D13" s="69" t="s">
        <v>254</v>
      </c>
      <c r="E13" s="69"/>
    </row>
    <row r="14" spans="1:5" ht="11.25" customHeight="1" x14ac:dyDescent="0.3">
      <c r="A14" s="51"/>
      <c r="B14" s="52"/>
      <c r="C14" s="51"/>
      <c r="D14" s="69"/>
      <c r="E14" s="69"/>
    </row>
    <row r="15" spans="1:5" ht="18.75" x14ac:dyDescent="0.25">
      <c r="B15" s="52" t="s">
        <v>235</v>
      </c>
      <c r="C15" s="51"/>
      <c r="D15" s="51"/>
      <c r="E15" s="50"/>
    </row>
    <row r="16" spans="1:5" ht="16.5" thickBot="1" x14ac:dyDescent="0.3">
      <c r="E16" s="49" t="s">
        <v>124</v>
      </c>
    </row>
    <row r="17" spans="1:9" ht="31.5" customHeight="1" x14ac:dyDescent="0.25">
      <c r="A17" s="1" t="s">
        <v>0</v>
      </c>
      <c r="B17" s="164" t="s">
        <v>2</v>
      </c>
      <c r="C17" s="164">
        <v>2024</v>
      </c>
      <c r="D17" s="164">
        <v>2025</v>
      </c>
      <c r="E17" s="164">
        <v>2026</v>
      </c>
    </row>
    <row r="18" spans="1:9" ht="32.25" thickBot="1" x14ac:dyDescent="0.3">
      <c r="A18" s="2" t="s">
        <v>1</v>
      </c>
      <c r="B18" s="165"/>
      <c r="C18" s="166"/>
      <c r="D18" s="166"/>
      <c r="E18" s="166"/>
      <c r="G18" s="105"/>
      <c r="H18" s="105"/>
      <c r="I18" s="105"/>
    </row>
    <row r="19" spans="1:9" ht="16.5" thickBot="1" x14ac:dyDescent="0.3">
      <c r="A19" s="4">
        <v>1</v>
      </c>
      <c r="B19" s="3">
        <v>2</v>
      </c>
      <c r="C19" s="5">
        <v>3</v>
      </c>
      <c r="D19" s="5">
        <v>4</v>
      </c>
      <c r="E19" s="5">
        <v>5</v>
      </c>
      <c r="G19" s="151"/>
      <c r="H19" s="151"/>
      <c r="I19" s="151"/>
    </row>
    <row r="20" spans="1:9" ht="32.25" thickBot="1" x14ac:dyDescent="0.3">
      <c r="A20" s="22" t="s">
        <v>3</v>
      </c>
      <c r="B20" s="11" t="s">
        <v>4</v>
      </c>
      <c r="C20" s="21">
        <f>SUM(C21,C23,C25,C30,C33,C35,C38,C39,C42,C43,C44,C45)</f>
        <v>922366.59999999986</v>
      </c>
      <c r="D20" s="21">
        <f>SUM(D21,D23,D25,D30,D33,D35,D38,D39,D42,D43,D44,D45)</f>
        <v>1013711.2999999999</v>
      </c>
      <c r="E20" s="110">
        <f>SUM(E21,E23,E25,E30,E33,E35,E38,E39,E42,E43,E44,E45)</f>
        <v>1094898.2999999998</v>
      </c>
      <c r="F20" s="105"/>
      <c r="G20" s="105"/>
      <c r="H20" s="105"/>
      <c r="I20" s="105"/>
    </row>
    <row r="21" spans="1:9" ht="16.5" thickBot="1" x14ac:dyDescent="0.3">
      <c r="A21" s="10" t="s">
        <v>5</v>
      </c>
      <c r="B21" s="11" t="s">
        <v>6</v>
      </c>
      <c r="C21" s="21">
        <f>C22</f>
        <v>719975</v>
      </c>
      <c r="D21" s="111">
        <f t="shared" ref="D21:E21" si="0">D22</f>
        <v>790518</v>
      </c>
      <c r="E21" s="112">
        <f t="shared" si="0"/>
        <v>845919</v>
      </c>
      <c r="F21" s="109"/>
    </row>
    <row r="22" spans="1:9" ht="16.5" thickBot="1" x14ac:dyDescent="0.3">
      <c r="A22" s="79" t="s">
        <v>7</v>
      </c>
      <c r="B22" s="97" t="s">
        <v>8</v>
      </c>
      <c r="C22" s="103">
        <v>719975</v>
      </c>
      <c r="D22" s="98">
        <v>790518</v>
      </c>
      <c r="E22" s="98">
        <v>845919</v>
      </c>
      <c r="G22" s="105"/>
      <c r="H22" s="105"/>
      <c r="I22" s="105"/>
    </row>
    <row r="23" spans="1:9" ht="48" thickBot="1" x14ac:dyDescent="0.3">
      <c r="A23" s="12" t="s">
        <v>9</v>
      </c>
      <c r="B23" s="113" t="s">
        <v>135</v>
      </c>
      <c r="C23" s="21">
        <f>C24</f>
        <v>16092.7</v>
      </c>
      <c r="D23" s="21">
        <f t="shared" ref="D23:E23" si="1">D24</f>
        <v>16722.2</v>
      </c>
      <c r="E23" s="21">
        <f t="shared" si="1"/>
        <v>17280.900000000001</v>
      </c>
    </row>
    <row r="24" spans="1:9" ht="48" thickBot="1" x14ac:dyDescent="0.3">
      <c r="A24" s="6" t="s">
        <v>10</v>
      </c>
      <c r="B24" s="9" t="s">
        <v>11</v>
      </c>
      <c r="C24" s="98">
        <v>16092.7</v>
      </c>
      <c r="D24" s="98">
        <v>16722.2</v>
      </c>
      <c r="E24" s="98">
        <v>17280.900000000001</v>
      </c>
    </row>
    <row r="25" spans="1:9" ht="16.5" thickBot="1" x14ac:dyDescent="0.3">
      <c r="A25" s="12" t="s">
        <v>12</v>
      </c>
      <c r="B25" s="113" t="s">
        <v>13</v>
      </c>
      <c r="C25" s="114">
        <f>C26+C27+C28+C29</f>
        <v>131390</v>
      </c>
      <c r="D25" s="21">
        <f t="shared" ref="D25:E25" si="2">D26+D27+D28+D29</f>
        <v>151030</v>
      </c>
      <c r="E25" s="21">
        <f t="shared" si="2"/>
        <v>173814</v>
      </c>
    </row>
    <row r="26" spans="1:9" ht="32.25" thickBot="1" x14ac:dyDescent="0.3">
      <c r="A26" s="6" t="s">
        <v>14</v>
      </c>
      <c r="B26" s="9" t="s">
        <v>15</v>
      </c>
      <c r="C26" s="98">
        <v>114852</v>
      </c>
      <c r="D26" s="98">
        <v>131093</v>
      </c>
      <c r="E26" s="98">
        <v>149912</v>
      </c>
    </row>
    <row r="27" spans="1:9" ht="32.25" thickBot="1" x14ac:dyDescent="0.3">
      <c r="A27" s="6" t="s">
        <v>16</v>
      </c>
      <c r="B27" s="9" t="s">
        <v>17</v>
      </c>
      <c r="C27" s="104">
        <v>-50</v>
      </c>
      <c r="D27" s="98">
        <v>2</v>
      </c>
      <c r="E27" s="98">
        <v>2</v>
      </c>
    </row>
    <row r="28" spans="1:9" ht="16.5" thickBot="1" x14ac:dyDescent="0.3">
      <c r="A28" s="6" t="s">
        <v>18</v>
      </c>
      <c r="B28" s="9" t="s">
        <v>19</v>
      </c>
      <c r="C28" s="98">
        <v>6987</v>
      </c>
      <c r="D28" s="98">
        <v>7874</v>
      </c>
      <c r="E28" s="98">
        <v>8874</v>
      </c>
    </row>
    <row r="29" spans="1:9" ht="32.25" thickBot="1" x14ac:dyDescent="0.3">
      <c r="A29" s="6" t="s">
        <v>20</v>
      </c>
      <c r="B29" s="9" t="s">
        <v>21</v>
      </c>
      <c r="C29" s="98">
        <v>9601</v>
      </c>
      <c r="D29" s="98">
        <v>12061</v>
      </c>
      <c r="E29" s="98">
        <v>15026</v>
      </c>
    </row>
    <row r="30" spans="1:9" ht="16.5" thickBot="1" x14ac:dyDescent="0.3">
      <c r="A30" s="12" t="s">
        <v>22</v>
      </c>
      <c r="B30" s="113" t="s">
        <v>136</v>
      </c>
      <c r="C30" s="21">
        <f>C31</f>
        <v>7552</v>
      </c>
      <c r="D30" s="21">
        <f>D31</f>
        <v>7622</v>
      </c>
      <c r="E30" s="21">
        <f t="shared" ref="E30:E31" si="3">E31</f>
        <v>7721</v>
      </c>
    </row>
    <row r="31" spans="1:9" ht="24.6" customHeight="1" thickBot="1" x14ac:dyDescent="0.3">
      <c r="A31" s="24" t="s">
        <v>23</v>
      </c>
      <c r="B31" s="25" t="s">
        <v>24</v>
      </c>
      <c r="C31" s="94">
        <f>C32</f>
        <v>7552</v>
      </c>
      <c r="D31" s="94">
        <f t="shared" ref="D31" si="4">D32</f>
        <v>7622</v>
      </c>
      <c r="E31" s="94">
        <f t="shared" si="3"/>
        <v>7721</v>
      </c>
    </row>
    <row r="32" spans="1:9" ht="21.6" customHeight="1" thickBot="1" x14ac:dyDescent="0.3">
      <c r="A32" s="6" t="s">
        <v>25</v>
      </c>
      <c r="B32" s="9" t="s">
        <v>26</v>
      </c>
      <c r="C32" s="98">
        <v>7552</v>
      </c>
      <c r="D32" s="98">
        <v>7622</v>
      </c>
      <c r="E32" s="98">
        <v>7721</v>
      </c>
    </row>
    <row r="33" spans="1:9" ht="32.25" thickBot="1" x14ac:dyDescent="0.3">
      <c r="A33" s="12" t="s">
        <v>27</v>
      </c>
      <c r="B33" s="113" t="s">
        <v>28</v>
      </c>
      <c r="C33" s="115">
        <f>C34</f>
        <v>1405</v>
      </c>
      <c r="D33" s="115">
        <f t="shared" ref="D33:E33" si="5">D34</f>
        <v>1441</v>
      </c>
      <c r="E33" s="115">
        <f t="shared" si="5"/>
        <v>1452</v>
      </c>
    </row>
    <row r="34" spans="1:9" ht="21" customHeight="1" thickBot="1" x14ac:dyDescent="0.3">
      <c r="A34" s="6" t="s">
        <v>29</v>
      </c>
      <c r="B34" s="9" t="s">
        <v>30</v>
      </c>
      <c r="C34" s="98">
        <v>1405</v>
      </c>
      <c r="D34" s="98">
        <v>1441</v>
      </c>
      <c r="E34" s="98">
        <v>1452</v>
      </c>
    </row>
    <row r="35" spans="1:9" ht="21" customHeight="1" thickBot="1" x14ac:dyDescent="0.3">
      <c r="A35" s="10" t="s">
        <v>31</v>
      </c>
      <c r="B35" s="11" t="s">
        <v>137</v>
      </c>
      <c r="C35" s="21">
        <f>C36+C37</f>
        <v>10883</v>
      </c>
      <c r="D35" s="21">
        <f t="shared" ref="D35:E35" si="6">D36+D37</f>
        <v>11315</v>
      </c>
      <c r="E35" s="21">
        <f t="shared" si="6"/>
        <v>11764</v>
      </c>
    </row>
    <row r="36" spans="1:9" ht="48" thickBot="1" x14ac:dyDescent="0.3">
      <c r="A36" s="6" t="s">
        <v>236</v>
      </c>
      <c r="B36" s="97" t="s">
        <v>237</v>
      </c>
      <c r="C36" s="98">
        <v>10793</v>
      </c>
      <c r="D36" s="98">
        <v>11225</v>
      </c>
      <c r="E36" s="98">
        <v>11674</v>
      </c>
    </row>
    <row r="37" spans="1:9" ht="48" customHeight="1" thickBot="1" x14ac:dyDescent="0.3">
      <c r="A37" s="6" t="s">
        <v>238</v>
      </c>
      <c r="B37" s="97" t="s">
        <v>239</v>
      </c>
      <c r="C37" s="98">
        <v>90</v>
      </c>
      <c r="D37" s="98">
        <v>90</v>
      </c>
      <c r="E37" s="98">
        <v>90</v>
      </c>
    </row>
    <row r="38" spans="1:9" ht="48" thickBot="1" x14ac:dyDescent="0.3">
      <c r="A38" s="10" t="s">
        <v>32</v>
      </c>
      <c r="B38" s="11" t="s">
        <v>33</v>
      </c>
      <c r="C38" s="116">
        <f>9474.6+5572.2+0.9</f>
        <v>15047.699999999999</v>
      </c>
      <c r="D38" s="116">
        <f>9772.8+5860.3</f>
        <v>15633.099999999999</v>
      </c>
      <c r="E38" s="116">
        <f>10082.9+6434.2</f>
        <v>16517.099999999999</v>
      </c>
      <c r="G38" s="105"/>
      <c r="H38" s="105"/>
      <c r="I38" s="105"/>
    </row>
    <row r="39" spans="1:9" ht="32.25" thickBot="1" x14ac:dyDescent="0.3">
      <c r="A39" s="10" t="s">
        <v>34</v>
      </c>
      <c r="B39" s="11" t="s">
        <v>35</v>
      </c>
      <c r="C39" s="21">
        <f>C40</f>
        <v>6524.5</v>
      </c>
      <c r="D39" s="21">
        <f>D40</f>
        <v>7046.5</v>
      </c>
      <c r="E39" s="21">
        <f>E40</f>
        <v>7610.2</v>
      </c>
    </row>
    <row r="40" spans="1:9" ht="33.75" customHeight="1" thickBot="1" x14ac:dyDescent="0.3">
      <c r="A40" s="6" t="s">
        <v>36</v>
      </c>
      <c r="B40" s="9" t="s">
        <v>37</v>
      </c>
      <c r="C40" s="98">
        <v>6524.5</v>
      </c>
      <c r="D40" s="98">
        <v>7046.5</v>
      </c>
      <c r="E40" s="98">
        <v>7610.2</v>
      </c>
    </row>
    <row r="41" spans="1:9" ht="32.25" hidden="1" customHeight="1" thickBot="1" x14ac:dyDescent="0.3">
      <c r="A41" s="8" t="s">
        <v>38</v>
      </c>
      <c r="B41" s="7" t="s">
        <v>138</v>
      </c>
      <c r="C41" s="94" t="s">
        <v>158</v>
      </c>
      <c r="D41" s="94" t="s">
        <v>158</v>
      </c>
      <c r="E41" s="94"/>
    </row>
    <row r="42" spans="1:9" ht="32.25" hidden="1" thickBot="1" x14ac:dyDescent="0.3">
      <c r="A42" s="8" t="s">
        <v>152</v>
      </c>
      <c r="B42" s="7" t="s">
        <v>138</v>
      </c>
      <c r="C42" s="107">
        <v>0</v>
      </c>
      <c r="D42" s="106">
        <v>0</v>
      </c>
      <c r="E42" s="106">
        <v>0</v>
      </c>
    </row>
    <row r="43" spans="1:9" ht="31.9" customHeight="1" thickBot="1" x14ac:dyDescent="0.3">
      <c r="A43" s="10" t="s">
        <v>39</v>
      </c>
      <c r="B43" s="11" t="s">
        <v>40</v>
      </c>
      <c r="C43" s="131">
        <f>10211+2808.5+310</f>
        <v>13329.5</v>
      </c>
      <c r="D43" s="21">
        <f>8957.3+2898.5+360.5</f>
        <v>12216.3</v>
      </c>
      <c r="E43" s="131">
        <f>9313.9+2988.5+350.5</f>
        <v>12652.9</v>
      </c>
    </row>
    <row r="44" spans="1:9" ht="22.9" customHeight="1" thickBot="1" x14ac:dyDescent="0.3">
      <c r="A44" s="10" t="s">
        <v>41</v>
      </c>
      <c r="B44" s="11" t="s">
        <v>42</v>
      </c>
      <c r="C44" s="21">
        <v>167.2</v>
      </c>
      <c r="D44" s="21">
        <v>167.2</v>
      </c>
      <c r="E44" s="21">
        <v>167.2</v>
      </c>
    </row>
    <row r="45" spans="1:9" ht="25.9" hidden="1" customHeight="1" thickBot="1" x14ac:dyDescent="0.3">
      <c r="A45" s="14" t="s">
        <v>43</v>
      </c>
      <c r="B45" s="13" t="s">
        <v>44</v>
      </c>
      <c r="C45" s="106">
        <v>0</v>
      </c>
      <c r="D45" s="106" t="s">
        <v>45</v>
      </c>
      <c r="E45" s="106" t="s">
        <v>45</v>
      </c>
    </row>
    <row r="46" spans="1:9" ht="37.9" customHeight="1" thickBot="1" x14ac:dyDescent="0.3">
      <c r="A46" s="23" t="s">
        <v>52</v>
      </c>
      <c r="B46" s="48" t="s">
        <v>54</v>
      </c>
      <c r="C46" s="108">
        <f>C47+C151+C149</f>
        <v>956112.2</v>
      </c>
      <c r="D46" s="108">
        <f>D47+D151+D149</f>
        <v>970448.90000000014</v>
      </c>
      <c r="E46" s="108">
        <f>E47+E151+E149</f>
        <v>1021518.1000000001</v>
      </c>
    </row>
    <row r="47" spans="1:9" ht="48" thickBot="1" x14ac:dyDescent="0.3">
      <c r="A47" s="117" t="s">
        <v>53</v>
      </c>
      <c r="B47" s="118" t="s">
        <v>46</v>
      </c>
      <c r="C47" s="21">
        <f>C48+C62+C113+C144</f>
        <v>956112.2</v>
      </c>
      <c r="D47" s="21">
        <f>SUM(D48,D62,D113,D144)</f>
        <v>970448.90000000014</v>
      </c>
      <c r="E47" s="21">
        <f>SUM(E48,E62,E113,E144)</f>
        <v>1021518.1000000001</v>
      </c>
    </row>
    <row r="48" spans="1:9" ht="33" customHeight="1" thickBot="1" x14ac:dyDescent="0.3">
      <c r="A48" s="117" t="s">
        <v>47</v>
      </c>
      <c r="B48" s="119" t="s">
        <v>48</v>
      </c>
      <c r="C48" s="115">
        <f>C55+C58</f>
        <v>48233.1</v>
      </c>
      <c r="D48" s="115">
        <f>D55+D58</f>
        <v>48233.1</v>
      </c>
      <c r="E48" s="115">
        <f>E55+E58</f>
        <v>48233.1</v>
      </c>
    </row>
    <row r="49" spans="1:5" ht="32.25" hidden="1" thickBot="1" x14ac:dyDescent="0.3">
      <c r="A49" s="81" t="s">
        <v>49</v>
      </c>
      <c r="B49" s="32" t="s">
        <v>50</v>
      </c>
      <c r="C49" s="76">
        <f>C50</f>
        <v>0</v>
      </c>
      <c r="D49" s="20">
        <f t="shared" ref="D49:E49" si="7">D50</f>
        <v>0</v>
      </c>
      <c r="E49" s="20">
        <f t="shared" si="7"/>
        <v>0</v>
      </c>
    </row>
    <row r="50" spans="1:5" ht="50.25" hidden="1" customHeight="1" thickBot="1" x14ac:dyDescent="0.3">
      <c r="A50" s="75" t="s">
        <v>51</v>
      </c>
      <c r="B50" s="16" t="s">
        <v>131</v>
      </c>
      <c r="C50" s="19">
        <v>0</v>
      </c>
      <c r="D50" s="19">
        <v>0</v>
      </c>
      <c r="E50" s="19">
        <v>0</v>
      </c>
    </row>
    <row r="51" spans="1:5" ht="36" hidden="1" customHeight="1" thickBot="1" x14ac:dyDescent="0.3">
      <c r="A51" s="82" t="s">
        <v>150</v>
      </c>
      <c r="B51" s="86" t="s">
        <v>146</v>
      </c>
      <c r="C51" s="83">
        <f>C52</f>
        <v>0</v>
      </c>
      <c r="D51" s="83">
        <f t="shared" ref="D51:E51" si="8">D52</f>
        <v>0</v>
      </c>
      <c r="E51" s="83">
        <f t="shared" si="8"/>
        <v>0</v>
      </c>
    </row>
    <row r="52" spans="1:5" ht="50.25" hidden="1" customHeight="1" thickBot="1" x14ac:dyDescent="0.3">
      <c r="A52" s="75" t="s">
        <v>148</v>
      </c>
      <c r="B52" s="84" t="s">
        <v>147</v>
      </c>
      <c r="C52" s="19">
        <v>0</v>
      </c>
      <c r="D52" s="87">
        <v>0</v>
      </c>
      <c r="E52" s="87">
        <v>0</v>
      </c>
    </row>
    <row r="53" spans="1:5" ht="50.25" hidden="1" customHeight="1" thickBot="1" x14ac:dyDescent="0.3">
      <c r="A53" s="85" t="s">
        <v>149</v>
      </c>
      <c r="B53" s="84" t="s">
        <v>147</v>
      </c>
      <c r="C53" s="55">
        <v>0</v>
      </c>
      <c r="D53" s="19"/>
      <c r="E53" s="19"/>
    </row>
    <row r="54" spans="1:5" ht="50.25" hidden="1" customHeight="1" thickBot="1" x14ac:dyDescent="0.3">
      <c r="A54" s="85" t="s">
        <v>151</v>
      </c>
      <c r="B54" s="84" t="s">
        <v>147</v>
      </c>
      <c r="C54" s="19">
        <v>0</v>
      </c>
      <c r="D54" s="19"/>
      <c r="E54" s="19"/>
    </row>
    <row r="55" spans="1:5" ht="50.25" customHeight="1" thickBot="1" x14ac:dyDescent="0.3">
      <c r="A55" s="149" t="s">
        <v>232</v>
      </c>
      <c r="B55" s="86" t="s">
        <v>146</v>
      </c>
      <c r="C55" s="83">
        <f>C56</f>
        <v>16427</v>
      </c>
      <c r="D55" s="83">
        <f t="shared" ref="D55:E55" si="9">D56</f>
        <v>16427</v>
      </c>
      <c r="E55" s="83">
        <f t="shared" si="9"/>
        <v>16427</v>
      </c>
    </row>
    <row r="56" spans="1:5" ht="50.25" customHeight="1" thickBot="1" x14ac:dyDescent="0.3">
      <c r="A56" s="85" t="s">
        <v>233</v>
      </c>
      <c r="B56" s="150" t="s">
        <v>147</v>
      </c>
      <c r="C56" s="19">
        <f>C57</f>
        <v>16427</v>
      </c>
      <c r="D56" s="19">
        <f t="shared" ref="D56:E56" si="10">D57</f>
        <v>16427</v>
      </c>
      <c r="E56" s="19">
        <f t="shared" si="10"/>
        <v>16427</v>
      </c>
    </row>
    <row r="57" spans="1:5" ht="50.25" customHeight="1" thickBot="1" x14ac:dyDescent="0.3">
      <c r="A57" s="153" t="s">
        <v>234</v>
      </c>
      <c r="B57" s="150" t="s">
        <v>147</v>
      </c>
      <c r="C57" s="19">
        <v>16427</v>
      </c>
      <c r="D57" s="19">
        <v>16427</v>
      </c>
      <c r="E57" s="19">
        <v>16427</v>
      </c>
    </row>
    <row r="58" spans="1:5" ht="62.25" customHeight="1" thickBot="1" x14ac:dyDescent="0.3">
      <c r="A58" s="101" t="s">
        <v>133</v>
      </c>
      <c r="B58" s="152" t="s">
        <v>134</v>
      </c>
      <c r="C58" s="83">
        <f>C59</f>
        <v>31806.1</v>
      </c>
      <c r="D58" s="83">
        <f t="shared" ref="D58:E58" si="11">D59</f>
        <v>31806.1</v>
      </c>
      <c r="E58" s="83">
        <f t="shared" si="11"/>
        <v>31806.1</v>
      </c>
    </row>
    <row r="59" spans="1:5" ht="65.25" customHeight="1" thickBot="1" x14ac:dyDescent="0.3">
      <c r="A59" s="101" t="s">
        <v>139</v>
      </c>
      <c r="B59" s="120" t="s">
        <v>140</v>
      </c>
      <c r="C59" s="98">
        <f>C60+C61</f>
        <v>31806.1</v>
      </c>
      <c r="D59" s="98">
        <f>D60+D61</f>
        <v>31806.1</v>
      </c>
      <c r="E59" s="98">
        <f>E60+E61</f>
        <v>31806.1</v>
      </c>
    </row>
    <row r="60" spans="1:5" ht="114.75" customHeight="1" thickBot="1" x14ac:dyDescent="0.3">
      <c r="A60" s="101" t="s">
        <v>168</v>
      </c>
      <c r="B60" s="80" t="s">
        <v>160</v>
      </c>
      <c r="C60" s="98">
        <v>17243</v>
      </c>
      <c r="D60" s="98">
        <v>17243</v>
      </c>
      <c r="E60" s="98">
        <v>17243</v>
      </c>
    </row>
    <row r="61" spans="1:5" ht="126.75" thickBot="1" x14ac:dyDescent="0.3">
      <c r="A61" s="79" t="s">
        <v>169</v>
      </c>
      <c r="B61" s="80" t="s">
        <v>125</v>
      </c>
      <c r="C61" s="18">
        <v>14563.1</v>
      </c>
      <c r="D61" s="18">
        <v>14563.1</v>
      </c>
      <c r="E61" s="18">
        <v>14563.1</v>
      </c>
    </row>
    <row r="62" spans="1:5" ht="48" thickBot="1" x14ac:dyDescent="0.3">
      <c r="A62" s="12" t="s">
        <v>55</v>
      </c>
      <c r="B62" s="119" t="s">
        <v>56</v>
      </c>
      <c r="C62" s="121">
        <f>C63+C65+C67+C69+C73+C79+C81+C85+C87</f>
        <v>130168.90000000001</v>
      </c>
      <c r="D62" s="121">
        <f t="shared" ref="D62:E62" si="12">D63+D65+D67+D69+D73+D79+D81+D85+D87</f>
        <v>166612.59999999998</v>
      </c>
      <c r="E62" s="121">
        <f t="shared" si="12"/>
        <v>235402.7</v>
      </c>
    </row>
    <row r="63" spans="1:5" ht="48" thickBot="1" x14ac:dyDescent="0.3">
      <c r="A63" s="24" t="s">
        <v>211</v>
      </c>
      <c r="B63" s="136" t="s">
        <v>212</v>
      </c>
      <c r="C63" s="148">
        <f>C64</f>
        <v>2528.1999999999998</v>
      </c>
      <c r="D63" s="148">
        <f t="shared" ref="D63:E63" si="13">D64</f>
        <v>3400</v>
      </c>
      <c r="E63" s="148">
        <f t="shared" si="13"/>
        <v>1755</v>
      </c>
    </row>
    <row r="64" spans="1:5" ht="111" thickBot="1" x14ac:dyDescent="0.3">
      <c r="A64" s="154" t="s">
        <v>213</v>
      </c>
      <c r="B64" s="142" t="s">
        <v>226</v>
      </c>
      <c r="C64" s="143">
        <v>2528.1999999999998</v>
      </c>
      <c r="D64" s="143">
        <v>3400</v>
      </c>
      <c r="E64" s="143">
        <v>1755</v>
      </c>
    </row>
    <row r="65" spans="1:5" ht="101.25" customHeight="1" thickBot="1" x14ac:dyDescent="0.3">
      <c r="A65" s="155" t="s">
        <v>200</v>
      </c>
      <c r="B65" s="135" t="s">
        <v>202</v>
      </c>
      <c r="C65" s="144">
        <f>C66</f>
        <v>2851.2</v>
      </c>
      <c r="D65" s="144">
        <f>D66</f>
        <v>0</v>
      </c>
      <c r="E65" s="144">
        <f>E66</f>
        <v>0</v>
      </c>
    </row>
    <row r="66" spans="1:5" ht="99" customHeight="1" thickBot="1" x14ac:dyDescent="0.3">
      <c r="A66" s="154" t="s">
        <v>199</v>
      </c>
      <c r="B66" s="134" t="s">
        <v>201</v>
      </c>
      <c r="C66" s="53">
        <v>2851.2</v>
      </c>
      <c r="D66" s="53"/>
      <c r="E66" s="53"/>
    </row>
    <row r="67" spans="1:5" ht="111.75" customHeight="1" thickBot="1" x14ac:dyDescent="0.3">
      <c r="A67" s="24" t="s">
        <v>203</v>
      </c>
      <c r="B67" s="135" t="s">
        <v>206</v>
      </c>
      <c r="C67" s="145">
        <f>C68</f>
        <v>4419.8</v>
      </c>
      <c r="D67" s="145">
        <f>D68</f>
        <v>0</v>
      </c>
      <c r="E67" s="145">
        <f t="shared" ref="E67" si="14">E68</f>
        <v>0</v>
      </c>
    </row>
    <row r="68" spans="1:5" ht="124.5" customHeight="1" thickBot="1" x14ac:dyDescent="0.3">
      <c r="A68" s="156" t="s">
        <v>204</v>
      </c>
      <c r="B68" s="134" t="s">
        <v>205</v>
      </c>
      <c r="C68" s="55">
        <v>4419.8</v>
      </c>
      <c r="D68" s="55"/>
      <c r="E68" s="55"/>
    </row>
    <row r="69" spans="1:5" ht="86.25" customHeight="1" thickBot="1" x14ac:dyDescent="0.3">
      <c r="A69" s="79" t="s">
        <v>207</v>
      </c>
      <c r="B69" s="31" t="s">
        <v>210</v>
      </c>
      <c r="C69" s="145">
        <f>C70</f>
        <v>3478.1</v>
      </c>
      <c r="D69" s="83">
        <f t="shared" ref="D69:E69" si="15">D70</f>
        <v>0</v>
      </c>
      <c r="E69" s="83">
        <f t="shared" si="15"/>
        <v>0</v>
      </c>
    </row>
    <row r="70" spans="1:5" ht="80.25" customHeight="1" thickBot="1" x14ac:dyDescent="0.3">
      <c r="A70" s="156" t="s">
        <v>208</v>
      </c>
      <c r="B70" s="15" t="s">
        <v>209</v>
      </c>
      <c r="C70" s="55">
        <v>3478.1</v>
      </c>
      <c r="D70" s="19"/>
      <c r="E70" s="19"/>
    </row>
    <row r="71" spans="1:5" ht="79.5" hidden="1" thickBot="1" x14ac:dyDescent="0.3">
      <c r="A71" s="24" t="s">
        <v>57</v>
      </c>
      <c r="B71" s="97" t="s">
        <v>58</v>
      </c>
      <c r="C71" s="83">
        <f>C72</f>
        <v>0</v>
      </c>
      <c r="D71" s="83" t="str">
        <f t="shared" ref="D71:E71" si="16">D72</f>
        <v>-</v>
      </c>
      <c r="E71" s="83" t="str">
        <f t="shared" si="16"/>
        <v>-</v>
      </c>
    </row>
    <row r="72" spans="1:5" ht="95.25" hidden="1" thickBot="1" x14ac:dyDescent="0.3">
      <c r="A72" s="15" t="s">
        <v>59</v>
      </c>
      <c r="B72" s="77" t="s">
        <v>61</v>
      </c>
      <c r="C72" s="146">
        <v>0</v>
      </c>
      <c r="D72" s="17" t="s">
        <v>45</v>
      </c>
      <c r="E72" s="17" t="s">
        <v>45</v>
      </c>
    </row>
    <row r="73" spans="1:5" ht="79.5" thickBot="1" x14ac:dyDescent="0.3">
      <c r="A73" s="24" t="s">
        <v>141</v>
      </c>
      <c r="B73" s="80" t="s">
        <v>65</v>
      </c>
      <c r="C73" s="68">
        <f>C74</f>
        <v>30730</v>
      </c>
      <c r="D73" s="68">
        <f t="shared" ref="D73:E73" si="17">D74</f>
        <v>29291.8</v>
      </c>
      <c r="E73" s="68">
        <f t="shared" si="17"/>
        <v>29291.8</v>
      </c>
    </row>
    <row r="74" spans="1:5" ht="95.25" thickBot="1" x14ac:dyDescent="0.3">
      <c r="A74" s="156" t="s">
        <v>170</v>
      </c>
      <c r="B74" s="80" t="s">
        <v>66</v>
      </c>
      <c r="C74" s="53">
        <v>30730</v>
      </c>
      <c r="D74" s="53">
        <v>29291.8</v>
      </c>
      <c r="E74" s="53">
        <v>29291.8</v>
      </c>
    </row>
    <row r="75" spans="1:5" ht="16.5" hidden="1" thickBot="1" x14ac:dyDescent="0.3">
      <c r="A75" s="79"/>
      <c r="B75" s="122"/>
      <c r="C75" s="61"/>
      <c r="D75" s="59"/>
      <c r="E75" s="37"/>
    </row>
    <row r="76" spans="1:5" ht="16.5" hidden="1" thickBot="1" x14ac:dyDescent="0.3">
      <c r="A76" s="79"/>
      <c r="B76" s="122"/>
      <c r="C76" s="62"/>
      <c r="D76" s="60"/>
      <c r="E76" s="33"/>
    </row>
    <row r="77" spans="1:5" ht="16.5" hidden="1" thickBot="1" x14ac:dyDescent="0.3">
      <c r="A77" s="79"/>
      <c r="B77" s="123"/>
      <c r="C77" s="63"/>
      <c r="D77" s="64"/>
      <c r="E77" s="38"/>
    </row>
    <row r="78" spans="1:5" ht="16.5" hidden="1" thickBot="1" x14ac:dyDescent="0.3">
      <c r="A78" s="79"/>
      <c r="B78" s="123"/>
      <c r="C78" s="65"/>
      <c r="D78" s="66"/>
      <c r="E78" s="35"/>
    </row>
    <row r="79" spans="1:5" ht="48" thickBot="1" x14ac:dyDescent="0.3">
      <c r="A79" s="79" t="s">
        <v>60</v>
      </c>
      <c r="B79" s="102" t="s">
        <v>159</v>
      </c>
      <c r="C79" s="57">
        <f>C80</f>
        <v>3877.5</v>
      </c>
      <c r="D79" s="57">
        <f t="shared" ref="D79:E79" si="18">D80</f>
        <v>2482.8000000000002</v>
      </c>
      <c r="E79" s="57">
        <f t="shared" si="18"/>
        <v>2953.3</v>
      </c>
    </row>
    <row r="80" spans="1:5" ht="48" customHeight="1" thickBot="1" x14ac:dyDescent="0.3">
      <c r="A80" s="156" t="s">
        <v>171</v>
      </c>
      <c r="B80" s="102" t="s">
        <v>62</v>
      </c>
      <c r="C80" s="58">
        <v>3877.5</v>
      </c>
      <c r="D80" s="36">
        <v>2482.8000000000002</v>
      </c>
      <c r="E80" s="36">
        <v>2953.3</v>
      </c>
    </row>
    <row r="81" spans="1:6" ht="32.25" thickBot="1" x14ac:dyDescent="0.3">
      <c r="A81" s="79" t="s">
        <v>126</v>
      </c>
      <c r="B81" s="80" t="s">
        <v>127</v>
      </c>
      <c r="C81" s="59">
        <f>C84</f>
        <v>60.7</v>
      </c>
      <c r="D81" s="59">
        <f t="shared" ref="D81:E81" si="19">D84</f>
        <v>60.9</v>
      </c>
      <c r="E81" s="59">
        <f t="shared" si="19"/>
        <v>60.9</v>
      </c>
    </row>
    <row r="82" spans="1:6" ht="131.25" hidden="1" customHeight="1" thickBot="1" x14ac:dyDescent="0.3">
      <c r="A82" s="79" t="s">
        <v>128</v>
      </c>
      <c r="B82" s="80" t="s">
        <v>130</v>
      </c>
      <c r="C82" s="78">
        <v>0</v>
      </c>
      <c r="D82" s="78"/>
      <c r="E82" s="78">
        <v>0</v>
      </c>
    </row>
    <row r="83" spans="1:6" ht="111" hidden="1" customHeight="1" thickBot="1" x14ac:dyDescent="0.3">
      <c r="A83" s="79" t="s">
        <v>129</v>
      </c>
      <c r="B83" s="80" t="s">
        <v>132</v>
      </c>
      <c r="C83" s="78">
        <v>0</v>
      </c>
      <c r="D83" s="78">
        <v>0</v>
      </c>
      <c r="E83" s="78"/>
    </row>
    <row r="84" spans="1:6" ht="130.5" customHeight="1" thickBot="1" x14ac:dyDescent="0.3">
      <c r="A84" s="156" t="s">
        <v>172</v>
      </c>
      <c r="B84" s="80" t="s">
        <v>157</v>
      </c>
      <c r="C84" s="99">
        <v>60.7</v>
      </c>
      <c r="D84" s="99">
        <v>60.9</v>
      </c>
      <c r="E84" s="99">
        <v>60.9</v>
      </c>
    </row>
    <row r="85" spans="1:6" ht="129" customHeight="1" thickBot="1" x14ac:dyDescent="0.3">
      <c r="A85" s="91" t="s">
        <v>242</v>
      </c>
      <c r="B85" s="125" t="s">
        <v>245</v>
      </c>
      <c r="C85" s="99">
        <f>C86</f>
        <v>0</v>
      </c>
      <c r="D85" s="99">
        <f t="shared" ref="D85:E85" si="20">D86</f>
        <v>53892.1</v>
      </c>
      <c r="E85" s="99">
        <f t="shared" si="20"/>
        <v>48665.8</v>
      </c>
    </row>
    <row r="86" spans="1:6" ht="129.75" customHeight="1" thickBot="1" x14ac:dyDescent="0.3">
      <c r="A86" s="156" t="s">
        <v>243</v>
      </c>
      <c r="B86" s="127" t="s">
        <v>244</v>
      </c>
      <c r="C86" s="99">
        <v>0</v>
      </c>
      <c r="D86" s="99">
        <v>53892.1</v>
      </c>
      <c r="E86" s="99">
        <v>48665.8</v>
      </c>
      <c r="F86" s="124"/>
    </row>
    <row r="87" spans="1:6" ht="16.5" thickBot="1" x14ac:dyDescent="0.3">
      <c r="A87" s="140" t="s">
        <v>63</v>
      </c>
      <c r="B87" s="141" t="s">
        <v>67</v>
      </c>
      <c r="C87" s="20">
        <f>C88</f>
        <v>82223.400000000009</v>
      </c>
      <c r="D87" s="20">
        <f>D88</f>
        <v>77484.999999999985</v>
      </c>
      <c r="E87" s="20">
        <f>E88</f>
        <v>152675.90000000002</v>
      </c>
    </row>
    <row r="88" spans="1:6" ht="32.25" thickBot="1" x14ac:dyDescent="0.3">
      <c r="A88" s="140" t="s">
        <v>64</v>
      </c>
      <c r="B88" s="141" t="s">
        <v>68</v>
      </c>
      <c r="C88" s="147">
        <f>SUM(C90:C112)</f>
        <v>82223.400000000009</v>
      </c>
      <c r="D88" s="147">
        <f t="shared" ref="D88:E88" si="21">SUM(D90:D112)</f>
        <v>77484.999999999985</v>
      </c>
      <c r="E88" s="147">
        <f t="shared" si="21"/>
        <v>152675.90000000002</v>
      </c>
    </row>
    <row r="89" spans="1:6" ht="16.5" thickBot="1" x14ac:dyDescent="0.3">
      <c r="B89" s="28" t="s">
        <v>69</v>
      </c>
      <c r="C89" s="132"/>
      <c r="D89" s="132"/>
      <c r="E89" s="133"/>
    </row>
    <row r="90" spans="1:6" ht="66.75" customHeight="1" thickBot="1" x14ac:dyDescent="0.3">
      <c r="A90" s="154" t="s">
        <v>197</v>
      </c>
      <c r="B90" s="161" t="s">
        <v>198</v>
      </c>
      <c r="C90" s="162">
        <v>440.9</v>
      </c>
      <c r="D90" s="163">
        <v>749.9</v>
      </c>
      <c r="E90" s="163">
        <v>776.3</v>
      </c>
    </row>
    <row r="91" spans="1:6" ht="87.75" customHeight="1" thickBot="1" x14ac:dyDescent="0.3">
      <c r="A91" s="156" t="s">
        <v>216</v>
      </c>
      <c r="B91" s="138" t="s">
        <v>217</v>
      </c>
      <c r="C91" s="163">
        <v>234.7</v>
      </c>
      <c r="D91" s="163">
        <v>234.7</v>
      </c>
      <c r="E91" s="163">
        <v>234.7</v>
      </c>
    </row>
    <row r="92" spans="1:6" ht="128.25" customHeight="1" thickBot="1" x14ac:dyDescent="0.3">
      <c r="A92" s="156" t="s">
        <v>173</v>
      </c>
      <c r="B92" s="80" t="s">
        <v>72</v>
      </c>
      <c r="C92" s="54">
        <v>19175.599999999999</v>
      </c>
      <c r="D92" s="54">
        <v>19175.599999999999</v>
      </c>
      <c r="E92" s="54">
        <v>19175.599999999999</v>
      </c>
    </row>
    <row r="93" spans="1:6" ht="66.75" hidden="1" customHeight="1" thickBot="1" x14ac:dyDescent="0.3">
      <c r="A93" s="79" t="s">
        <v>145</v>
      </c>
      <c r="B93" s="80" t="s">
        <v>144</v>
      </c>
      <c r="C93" s="54"/>
      <c r="D93" s="55">
        <v>0</v>
      </c>
      <c r="E93" s="55" t="s">
        <v>45</v>
      </c>
    </row>
    <row r="94" spans="1:6" ht="62.25" hidden="1" customHeight="1" thickBot="1" x14ac:dyDescent="0.3">
      <c r="A94" s="79" t="s">
        <v>156</v>
      </c>
      <c r="B94" s="80" t="s">
        <v>155</v>
      </c>
      <c r="C94" s="54"/>
      <c r="D94" s="55">
        <v>0</v>
      </c>
      <c r="E94" s="55" t="s">
        <v>45</v>
      </c>
    </row>
    <row r="95" spans="1:6" ht="62.25" customHeight="1" thickBot="1" x14ac:dyDescent="0.3">
      <c r="A95" s="156" t="s">
        <v>214</v>
      </c>
      <c r="B95" s="137" t="s">
        <v>215</v>
      </c>
      <c r="C95" s="54">
        <v>4810.3</v>
      </c>
      <c r="D95" s="55">
        <v>1684.3</v>
      </c>
      <c r="E95" s="55">
        <v>2962.3</v>
      </c>
    </row>
    <row r="96" spans="1:6" ht="142.5" customHeight="1" thickBot="1" x14ac:dyDescent="0.3">
      <c r="A96" s="156" t="s">
        <v>174</v>
      </c>
      <c r="B96" s="80" t="s">
        <v>161</v>
      </c>
      <c r="C96" s="54">
        <v>0</v>
      </c>
      <c r="D96" s="55">
        <v>0</v>
      </c>
      <c r="E96" s="55">
        <v>71106</v>
      </c>
    </row>
    <row r="97" spans="1:6" ht="63.75" hidden="1" thickBot="1" x14ac:dyDescent="0.3">
      <c r="A97" s="79" t="s">
        <v>70</v>
      </c>
      <c r="B97" s="80" t="s">
        <v>73</v>
      </c>
      <c r="C97" s="54"/>
      <c r="D97" s="55">
        <v>0</v>
      </c>
      <c r="E97" s="55" t="s">
        <v>45</v>
      </c>
    </row>
    <row r="98" spans="1:6" ht="111" hidden="1" thickBot="1" x14ac:dyDescent="0.3">
      <c r="A98" s="79" t="s">
        <v>71</v>
      </c>
      <c r="B98" s="80" t="s">
        <v>74</v>
      </c>
      <c r="C98" s="54"/>
      <c r="D98" s="55">
        <v>0</v>
      </c>
      <c r="E98" s="55">
        <v>0</v>
      </c>
    </row>
    <row r="99" spans="1:6" ht="63.75" thickBot="1" x14ac:dyDescent="0.3">
      <c r="A99" s="156" t="s">
        <v>227</v>
      </c>
      <c r="B99" s="137" t="s">
        <v>228</v>
      </c>
      <c r="C99" s="54">
        <v>143</v>
      </c>
      <c r="D99" s="55"/>
      <c r="E99" s="55"/>
    </row>
    <row r="100" spans="1:6" ht="63.75" customHeight="1" thickBot="1" x14ac:dyDescent="0.3">
      <c r="A100" s="154" t="s">
        <v>175</v>
      </c>
      <c r="B100" s="77" t="s">
        <v>77</v>
      </c>
      <c r="C100" s="53">
        <v>22474</v>
      </c>
      <c r="D100" s="53">
        <v>21032</v>
      </c>
      <c r="E100" s="53">
        <v>21021</v>
      </c>
    </row>
    <row r="101" spans="1:6" ht="139.5" hidden="1" customHeight="1" thickBot="1" x14ac:dyDescent="0.3">
      <c r="A101" s="6" t="s">
        <v>75</v>
      </c>
      <c r="B101" s="80" t="s">
        <v>78</v>
      </c>
      <c r="C101" s="54"/>
      <c r="D101" s="54">
        <v>0</v>
      </c>
      <c r="E101" s="54">
        <v>0</v>
      </c>
    </row>
    <row r="102" spans="1:6" ht="16.5" hidden="1" thickBot="1" x14ac:dyDescent="0.3">
      <c r="A102" s="6"/>
      <c r="B102" s="80"/>
      <c r="C102" s="54"/>
      <c r="D102" s="54">
        <v>0</v>
      </c>
      <c r="E102" s="54">
        <v>0</v>
      </c>
    </row>
    <row r="103" spans="1:6" ht="66.75" hidden="1" customHeight="1" thickBot="1" x14ac:dyDescent="0.3">
      <c r="A103" s="6" t="s">
        <v>76</v>
      </c>
      <c r="B103" s="80" t="s">
        <v>79</v>
      </c>
      <c r="C103" s="54"/>
      <c r="D103" s="55">
        <v>0</v>
      </c>
      <c r="E103" s="55">
        <v>0</v>
      </c>
    </row>
    <row r="104" spans="1:6" ht="84.6" hidden="1" customHeight="1" thickBot="1" x14ac:dyDescent="0.3">
      <c r="A104" s="6"/>
      <c r="B104" s="80"/>
      <c r="C104" s="53"/>
      <c r="D104" s="53">
        <v>0</v>
      </c>
      <c r="E104" s="53" t="s">
        <v>45</v>
      </c>
    </row>
    <row r="105" spans="1:6" ht="120.6" hidden="1" customHeight="1" thickBot="1" x14ac:dyDescent="0.3">
      <c r="A105" s="6"/>
      <c r="B105" s="80"/>
      <c r="C105" s="54"/>
      <c r="D105" s="54"/>
      <c r="E105" s="54"/>
    </row>
    <row r="106" spans="1:6" ht="16.5" hidden="1" thickBot="1" x14ac:dyDescent="0.3">
      <c r="A106" s="6"/>
      <c r="B106" s="80"/>
      <c r="C106" s="54"/>
      <c r="D106" s="55"/>
      <c r="E106" s="55" t="s">
        <v>45</v>
      </c>
    </row>
    <row r="107" spans="1:6" ht="88.15" hidden="1" customHeight="1" thickBot="1" x14ac:dyDescent="0.3">
      <c r="A107" s="6"/>
      <c r="B107" s="124"/>
      <c r="C107" s="54"/>
      <c r="D107" s="55"/>
      <c r="E107" s="55"/>
    </row>
    <row r="108" spans="1:6" ht="77.25" hidden="1" customHeight="1" thickBot="1" x14ac:dyDescent="0.3">
      <c r="A108" s="6" t="s">
        <v>153</v>
      </c>
      <c r="B108" s="80" t="s">
        <v>154</v>
      </c>
      <c r="C108" s="55"/>
      <c r="D108" s="55">
        <v>0</v>
      </c>
      <c r="E108" s="55">
        <v>0</v>
      </c>
    </row>
    <row r="109" spans="1:6" ht="68.25" customHeight="1" thickBot="1" x14ac:dyDescent="0.3">
      <c r="A109" s="154" t="s">
        <v>246</v>
      </c>
      <c r="B109" s="159" t="s">
        <v>247</v>
      </c>
      <c r="C109" s="99">
        <v>755.4</v>
      </c>
      <c r="D109" s="96">
        <v>419.1</v>
      </c>
      <c r="E109" s="96">
        <v>3210.6</v>
      </c>
      <c r="F109" s="124"/>
    </row>
    <row r="110" spans="1:6" ht="67.5" customHeight="1" thickBot="1" x14ac:dyDescent="0.3">
      <c r="A110" s="156" t="s">
        <v>248</v>
      </c>
      <c r="B110" s="160" t="s">
        <v>249</v>
      </c>
      <c r="C110" s="96">
        <v>633.79999999999995</v>
      </c>
      <c r="D110" s="96">
        <v>633.70000000000005</v>
      </c>
      <c r="E110" s="96">
        <v>633.70000000000005</v>
      </c>
      <c r="F110" s="124"/>
    </row>
    <row r="111" spans="1:6" ht="95.25" customHeight="1" thickBot="1" x14ac:dyDescent="0.3">
      <c r="A111" s="156" t="s">
        <v>176</v>
      </c>
      <c r="B111" s="125" t="s">
        <v>231</v>
      </c>
      <c r="C111" s="55">
        <v>30068</v>
      </c>
      <c r="D111" s="55">
        <v>30068</v>
      </c>
      <c r="E111" s="55">
        <v>30068</v>
      </c>
    </row>
    <row r="112" spans="1:6" ht="95.25" customHeight="1" thickBot="1" x14ac:dyDescent="0.3">
      <c r="A112" s="156" t="s">
        <v>229</v>
      </c>
      <c r="B112" s="100" t="s">
        <v>230</v>
      </c>
      <c r="C112" s="55">
        <v>3487.7</v>
      </c>
      <c r="D112" s="55">
        <v>3487.7</v>
      </c>
      <c r="E112" s="55">
        <v>3487.7</v>
      </c>
    </row>
    <row r="113" spans="1:6" ht="32.25" thickBot="1" x14ac:dyDescent="0.3">
      <c r="A113" s="22" t="s">
        <v>80</v>
      </c>
      <c r="B113" s="119" t="s">
        <v>82</v>
      </c>
      <c r="C113" s="129">
        <f>C114+C128+C130+C132+C134+C136+C138</f>
        <v>732210.2</v>
      </c>
      <c r="D113" s="129">
        <f t="shared" ref="D113:E113" si="22">D114+D128+D130+D132+D134+D136+D138</f>
        <v>712522.30000000016</v>
      </c>
      <c r="E113" s="129">
        <f t="shared" si="22"/>
        <v>704558.60000000009</v>
      </c>
    </row>
    <row r="114" spans="1:6" ht="48" thickBot="1" x14ac:dyDescent="0.3">
      <c r="A114" s="24" t="s">
        <v>81</v>
      </c>
      <c r="B114" s="27" t="s">
        <v>83</v>
      </c>
      <c r="C114" s="42">
        <f t="shared" ref="C114:E114" si="23">C115</f>
        <v>605945.59999999998</v>
      </c>
      <c r="D114" s="42">
        <f t="shared" si="23"/>
        <v>605755.20000000007</v>
      </c>
      <c r="E114" s="42">
        <f t="shared" si="23"/>
        <v>606455.6</v>
      </c>
    </row>
    <row r="115" spans="1:6" ht="51" customHeight="1" thickBot="1" x14ac:dyDescent="0.3">
      <c r="A115" s="92" t="s">
        <v>165</v>
      </c>
      <c r="B115" s="27" t="s">
        <v>84</v>
      </c>
      <c r="C115" s="42">
        <f>SUM(C117:C126)</f>
        <v>605945.59999999998</v>
      </c>
      <c r="D115" s="42">
        <f t="shared" ref="D115:E115" si="24">SUM(D117:D126)</f>
        <v>605755.20000000007</v>
      </c>
      <c r="E115" s="42">
        <f t="shared" si="24"/>
        <v>606455.6</v>
      </c>
    </row>
    <row r="116" spans="1:6" ht="18" customHeight="1" thickBot="1" x14ac:dyDescent="0.3">
      <c r="A116" s="29"/>
      <c r="B116" s="88" t="s">
        <v>69</v>
      </c>
      <c r="C116" s="89"/>
      <c r="D116" s="90"/>
      <c r="E116" s="89"/>
    </row>
    <row r="117" spans="1:6" ht="110.25" customHeight="1" thickBot="1" x14ac:dyDescent="0.3">
      <c r="A117" s="156" t="s">
        <v>177</v>
      </c>
      <c r="B117" s="77" t="s">
        <v>85</v>
      </c>
      <c r="C117" s="53">
        <v>1818.5</v>
      </c>
      <c r="D117" s="56">
        <v>1818.5</v>
      </c>
      <c r="E117" s="56">
        <v>1818.5</v>
      </c>
    </row>
    <row r="118" spans="1:6" ht="109.5" customHeight="1" thickBot="1" x14ac:dyDescent="0.3">
      <c r="A118" s="156" t="s">
        <v>178</v>
      </c>
      <c r="B118" s="80" t="s">
        <v>86</v>
      </c>
      <c r="C118" s="54">
        <v>682.6</v>
      </c>
      <c r="D118" s="54">
        <v>682.6</v>
      </c>
      <c r="E118" s="54">
        <v>682.6</v>
      </c>
    </row>
    <row r="119" spans="1:6" ht="126.75" customHeight="1" thickBot="1" x14ac:dyDescent="0.3">
      <c r="A119" s="156" t="s">
        <v>179</v>
      </c>
      <c r="B119" s="80" t="s">
        <v>87</v>
      </c>
      <c r="C119" s="96">
        <v>4461.8999999999996</v>
      </c>
      <c r="D119" s="96">
        <v>5160.5</v>
      </c>
      <c r="E119" s="96">
        <v>5860.9</v>
      </c>
    </row>
    <row r="120" spans="1:6" ht="205.5" customHeight="1" thickBot="1" x14ac:dyDescent="0.3">
      <c r="A120" s="154" t="s">
        <v>180</v>
      </c>
      <c r="B120" s="97" t="s">
        <v>196</v>
      </c>
      <c r="C120" s="54">
        <v>1505</v>
      </c>
      <c r="D120" s="54">
        <v>1505</v>
      </c>
      <c r="E120" s="54">
        <v>1505</v>
      </c>
    </row>
    <row r="121" spans="1:6" ht="82.5" customHeight="1" thickBot="1" x14ac:dyDescent="0.3">
      <c r="A121" s="157" t="s">
        <v>181</v>
      </c>
      <c r="B121" s="77" t="s">
        <v>88</v>
      </c>
      <c r="C121" s="53">
        <v>556</v>
      </c>
      <c r="D121" s="53">
        <v>556</v>
      </c>
      <c r="E121" s="53">
        <v>556</v>
      </c>
    </row>
    <row r="122" spans="1:6" ht="165.75" customHeight="1" thickBot="1" x14ac:dyDescent="0.3">
      <c r="A122" s="154" t="s">
        <v>182</v>
      </c>
      <c r="B122" s="80" t="s">
        <v>250</v>
      </c>
      <c r="C122" s="54">
        <v>16361.1</v>
      </c>
      <c r="D122" s="54">
        <v>16361.1</v>
      </c>
      <c r="E122" s="54">
        <v>16361.1</v>
      </c>
    </row>
    <row r="123" spans="1:6" ht="165.75" customHeight="1" thickBot="1" x14ac:dyDescent="0.3">
      <c r="A123" s="154" t="s">
        <v>240</v>
      </c>
      <c r="B123" s="80" t="s">
        <v>241</v>
      </c>
      <c r="C123" s="95">
        <v>17767</v>
      </c>
      <c r="D123" s="95">
        <v>16878</v>
      </c>
      <c r="E123" s="95">
        <v>16878</v>
      </c>
      <c r="F123" s="124"/>
    </row>
    <row r="124" spans="1:6" ht="114" customHeight="1" thickBot="1" x14ac:dyDescent="0.3">
      <c r="A124" s="154" t="s">
        <v>183</v>
      </c>
      <c r="B124" s="80" t="s">
        <v>89</v>
      </c>
      <c r="C124" s="54">
        <v>624.1</v>
      </c>
      <c r="D124" s="54">
        <v>624.1</v>
      </c>
      <c r="E124" s="54">
        <v>624.1</v>
      </c>
    </row>
    <row r="125" spans="1:6" ht="208.5" customHeight="1" thickBot="1" x14ac:dyDescent="0.3">
      <c r="A125" s="158" t="s">
        <v>184</v>
      </c>
      <c r="B125" s="77" t="s">
        <v>92</v>
      </c>
      <c r="C125" s="99">
        <v>559981</v>
      </c>
      <c r="D125" s="99">
        <v>559981</v>
      </c>
      <c r="E125" s="99">
        <v>559981</v>
      </c>
    </row>
    <row r="126" spans="1:6" ht="206.25" customHeight="1" thickBot="1" x14ac:dyDescent="0.3">
      <c r="A126" s="79" t="s">
        <v>185</v>
      </c>
      <c r="B126" s="126" t="s">
        <v>162</v>
      </c>
      <c r="C126" s="54">
        <v>2188.4</v>
      </c>
      <c r="D126" s="54">
        <v>2188.4</v>
      </c>
      <c r="E126" s="54">
        <v>2188.4</v>
      </c>
    </row>
    <row r="127" spans="1:6" ht="129" hidden="1" customHeight="1" thickBot="1" x14ac:dyDescent="0.3">
      <c r="A127" s="31" t="s">
        <v>90</v>
      </c>
      <c r="B127" s="127"/>
      <c r="C127" s="54"/>
      <c r="D127" s="55"/>
      <c r="E127" s="55"/>
    </row>
    <row r="128" spans="1:6" ht="79.5" thickBot="1" x14ac:dyDescent="0.3">
      <c r="A128" s="91" t="s">
        <v>90</v>
      </c>
      <c r="B128" s="80" t="s">
        <v>195</v>
      </c>
      <c r="C128" s="67">
        <f>C129</f>
        <v>43446.1</v>
      </c>
      <c r="D128" s="67">
        <f t="shared" ref="D128:E128" si="25">D129</f>
        <v>43446.1</v>
      </c>
      <c r="E128" s="67">
        <f t="shared" si="25"/>
        <v>43446.1</v>
      </c>
    </row>
    <row r="129" spans="1:5" ht="79.5" thickBot="1" x14ac:dyDescent="0.3">
      <c r="A129" s="79" t="s">
        <v>186</v>
      </c>
      <c r="B129" s="80" t="s">
        <v>194</v>
      </c>
      <c r="C129" s="54">
        <v>43446.1</v>
      </c>
      <c r="D129" s="54">
        <v>43446.1</v>
      </c>
      <c r="E129" s="54">
        <v>43446.1</v>
      </c>
    </row>
    <row r="130" spans="1:5" ht="102" customHeight="1" thickBot="1" x14ac:dyDescent="0.3">
      <c r="A130" s="156" t="s">
        <v>91</v>
      </c>
      <c r="B130" s="80" t="s">
        <v>93</v>
      </c>
      <c r="C130" s="95">
        <f>C131</f>
        <v>19466.3</v>
      </c>
      <c r="D130" s="95">
        <f>D131</f>
        <v>19466.3</v>
      </c>
      <c r="E130" s="95">
        <f>E131</f>
        <v>19466.3</v>
      </c>
    </row>
    <row r="131" spans="1:5" ht="112.9" customHeight="1" thickBot="1" x14ac:dyDescent="0.3">
      <c r="A131" s="79" t="s">
        <v>187</v>
      </c>
      <c r="B131" s="80" t="s">
        <v>94</v>
      </c>
      <c r="C131" s="95">
        <v>19466.3</v>
      </c>
      <c r="D131" s="95">
        <v>19466.3</v>
      </c>
      <c r="E131" s="95">
        <v>19466.3</v>
      </c>
    </row>
    <row r="132" spans="1:5" ht="99" customHeight="1" thickBot="1" x14ac:dyDescent="0.3">
      <c r="A132" s="154" t="s">
        <v>163</v>
      </c>
      <c r="B132" s="80" t="s">
        <v>142</v>
      </c>
      <c r="C132" s="95">
        <f>C133</f>
        <v>58482.6</v>
      </c>
      <c r="D132" s="95">
        <f>D133</f>
        <v>38988.400000000001</v>
      </c>
      <c r="E132" s="95">
        <f>E133</f>
        <v>30324.3</v>
      </c>
    </row>
    <row r="133" spans="1:5" ht="95.25" thickBot="1" x14ac:dyDescent="0.3">
      <c r="A133" s="100" t="s">
        <v>188</v>
      </c>
      <c r="B133" s="80" t="s">
        <v>95</v>
      </c>
      <c r="C133" s="95">
        <v>58482.6</v>
      </c>
      <c r="D133" s="96">
        <v>38988.400000000001</v>
      </c>
      <c r="E133" s="96">
        <v>30324.3</v>
      </c>
    </row>
    <row r="134" spans="1:5" ht="79.5" thickBot="1" x14ac:dyDescent="0.3">
      <c r="A134" s="91" t="s">
        <v>96</v>
      </c>
      <c r="B134" s="77" t="s">
        <v>98</v>
      </c>
      <c r="C134" s="99">
        <f>C135</f>
        <v>1</v>
      </c>
      <c r="D134" s="99">
        <f t="shared" ref="D134:E134" si="26">D135</f>
        <v>1</v>
      </c>
      <c r="E134" s="99">
        <f t="shared" si="26"/>
        <v>1</v>
      </c>
    </row>
    <row r="135" spans="1:5" ht="80.25" customHeight="1" thickBot="1" x14ac:dyDescent="0.3">
      <c r="A135" s="79" t="s">
        <v>189</v>
      </c>
      <c r="B135" s="80" t="s">
        <v>99</v>
      </c>
      <c r="C135" s="95">
        <v>1</v>
      </c>
      <c r="D135" s="96">
        <v>1</v>
      </c>
      <c r="E135" s="96">
        <v>1</v>
      </c>
    </row>
    <row r="136" spans="1:5" ht="95.25" thickBot="1" x14ac:dyDescent="0.3">
      <c r="A136" s="156" t="s">
        <v>97</v>
      </c>
      <c r="B136" s="102" t="s">
        <v>100</v>
      </c>
      <c r="C136" s="95">
        <f>C137</f>
        <v>1530.6</v>
      </c>
      <c r="D136" s="95">
        <f>D137</f>
        <v>1527.3</v>
      </c>
      <c r="E136" s="95">
        <f>E137</f>
        <v>1527.3</v>
      </c>
    </row>
    <row r="137" spans="1:5" ht="111" thickBot="1" x14ac:dyDescent="0.3">
      <c r="A137" s="79" t="s">
        <v>190</v>
      </c>
      <c r="B137" s="102" t="s">
        <v>101</v>
      </c>
      <c r="C137" s="54">
        <v>1530.6</v>
      </c>
      <c r="D137" s="55">
        <v>1527.3</v>
      </c>
      <c r="E137" s="55">
        <v>1527.3</v>
      </c>
    </row>
    <row r="138" spans="1:5" ht="32.25" thickBot="1" x14ac:dyDescent="0.3">
      <c r="A138" s="39" t="s">
        <v>102</v>
      </c>
      <c r="B138" s="80" t="s">
        <v>103</v>
      </c>
      <c r="C138" s="95">
        <f>C139</f>
        <v>3338</v>
      </c>
      <c r="D138" s="95">
        <f t="shared" ref="D138:E138" si="27">D139</f>
        <v>3338</v>
      </c>
      <c r="E138" s="95">
        <f t="shared" si="27"/>
        <v>3338</v>
      </c>
    </row>
    <row r="139" spans="1:5" ht="48" thickBot="1" x14ac:dyDescent="0.3">
      <c r="A139" s="154" t="s">
        <v>193</v>
      </c>
      <c r="B139" s="80" t="s">
        <v>104</v>
      </c>
      <c r="C139" s="95">
        <v>3338</v>
      </c>
      <c r="D139" s="96">
        <v>3338</v>
      </c>
      <c r="E139" s="96">
        <v>3338</v>
      </c>
    </row>
    <row r="140" spans="1:5" ht="16.5" hidden="1" thickBot="1" x14ac:dyDescent="0.3">
      <c r="A140" s="31"/>
      <c r="B140" s="27"/>
      <c r="C140" s="67"/>
      <c r="D140" s="67"/>
      <c r="E140" s="67"/>
    </row>
    <row r="141" spans="1:5" ht="16.5" hidden="1" thickBot="1" x14ac:dyDescent="0.3">
      <c r="B141" s="70"/>
      <c r="C141" s="71"/>
      <c r="D141" s="71"/>
      <c r="E141" s="71"/>
    </row>
    <row r="142" spans="1:5" ht="16.5" hidden="1" thickBot="1" x14ac:dyDescent="0.3">
      <c r="A142" s="15"/>
      <c r="B142" s="72"/>
      <c r="C142" s="73"/>
      <c r="D142" s="73"/>
      <c r="E142" s="74"/>
    </row>
    <row r="143" spans="1:5" ht="193.15" hidden="1" customHeight="1" thickBot="1" x14ac:dyDescent="0.3">
      <c r="A143" s="12" t="s">
        <v>105</v>
      </c>
      <c r="B143" s="9"/>
      <c r="C143" s="55"/>
      <c r="D143" s="55"/>
      <c r="E143" s="55"/>
    </row>
    <row r="144" spans="1:5" ht="16.5" thickBot="1" x14ac:dyDescent="0.3">
      <c r="A144" s="22" t="s">
        <v>166</v>
      </c>
      <c r="B144" s="119" t="s">
        <v>106</v>
      </c>
      <c r="C144" s="129">
        <f>C147+C157+C145</f>
        <v>45500</v>
      </c>
      <c r="D144" s="129">
        <f t="shared" ref="D144:E144" si="28">D147+D157+D145</f>
        <v>43080.9</v>
      </c>
      <c r="E144" s="129">
        <f t="shared" si="28"/>
        <v>33323.699999999997</v>
      </c>
    </row>
    <row r="145" spans="1:5" ht="83.25" customHeight="1" thickBot="1" x14ac:dyDescent="0.3">
      <c r="A145" s="24" t="s">
        <v>167</v>
      </c>
      <c r="B145" s="27" t="s">
        <v>143</v>
      </c>
      <c r="C145" s="41">
        <f>C146</f>
        <v>12999.4</v>
      </c>
      <c r="D145" s="41">
        <f t="shared" ref="D145:E145" si="29">D146</f>
        <v>11167.2</v>
      </c>
      <c r="E145" s="41">
        <f t="shared" si="29"/>
        <v>1873.2</v>
      </c>
    </row>
    <row r="146" spans="1:5" ht="95.25" thickBot="1" x14ac:dyDescent="0.3">
      <c r="A146" s="100" t="s">
        <v>191</v>
      </c>
      <c r="B146" s="80" t="s">
        <v>107</v>
      </c>
      <c r="C146" s="41">
        <v>12999.4</v>
      </c>
      <c r="D146" s="41">
        <v>11167.2</v>
      </c>
      <c r="E146" s="41">
        <v>1873.2</v>
      </c>
    </row>
    <row r="147" spans="1:5" ht="158.25" thickBot="1" x14ac:dyDescent="0.3">
      <c r="A147" s="91" t="s">
        <v>164</v>
      </c>
      <c r="B147" s="128" t="s">
        <v>251</v>
      </c>
      <c r="C147" s="99">
        <f>C148</f>
        <v>24685.9</v>
      </c>
      <c r="D147" s="99">
        <f>D148</f>
        <v>24685.9</v>
      </c>
      <c r="E147" s="99">
        <f>E148</f>
        <v>24685.9</v>
      </c>
    </row>
    <row r="148" spans="1:5" ht="174" thickBot="1" x14ac:dyDescent="0.3">
      <c r="A148" s="79" t="s">
        <v>192</v>
      </c>
      <c r="B148" s="80" t="s">
        <v>252</v>
      </c>
      <c r="C148" s="55">
        <v>24685.9</v>
      </c>
      <c r="D148" s="55">
        <v>24685.9</v>
      </c>
      <c r="E148" s="55">
        <v>24685.9</v>
      </c>
    </row>
    <row r="149" spans="1:5" ht="16.5" hidden="1" thickBot="1" x14ac:dyDescent="0.3">
      <c r="A149" s="6" t="s">
        <v>108</v>
      </c>
      <c r="B149" s="130" t="s">
        <v>113</v>
      </c>
      <c r="C149" s="40">
        <f>C150</f>
        <v>0</v>
      </c>
      <c r="D149" s="40">
        <f>D150</f>
        <v>0</v>
      </c>
      <c r="E149" s="40">
        <f>E150</f>
        <v>0</v>
      </c>
    </row>
    <row r="150" spans="1:5" ht="32.25" hidden="1" thickBot="1" x14ac:dyDescent="0.3">
      <c r="A150" s="10" t="s">
        <v>109</v>
      </c>
      <c r="B150" s="16" t="s">
        <v>114</v>
      </c>
      <c r="C150" s="18">
        <v>0</v>
      </c>
      <c r="D150" s="19">
        <v>0</v>
      </c>
      <c r="E150" s="19">
        <v>0</v>
      </c>
    </row>
    <row r="151" spans="1:5" ht="63.75" hidden="1" thickBot="1" x14ac:dyDescent="0.3">
      <c r="A151" s="24" t="s">
        <v>110</v>
      </c>
      <c r="B151" s="44" t="s">
        <v>115</v>
      </c>
      <c r="C151" s="45">
        <f>C152</f>
        <v>0</v>
      </c>
      <c r="D151" s="45">
        <f>D152</f>
        <v>0</v>
      </c>
      <c r="E151" s="45">
        <f>E152</f>
        <v>0</v>
      </c>
    </row>
    <row r="152" spans="1:5" ht="63.75" hidden="1" thickBot="1" x14ac:dyDescent="0.3">
      <c r="A152" s="24" t="s">
        <v>111</v>
      </c>
      <c r="B152" s="24" t="s">
        <v>116</v>
      </c>
      <c r="C152" s="43">
        <f>C153</f>
        <v>0</v>
      </c>
      <c r="D152" s="43">
        <f t="shared" ref="D152:E152" si="30">D153</f>
        <v>0</v>
      </c>
      <c r="E152" s="43">
        <f t="shared" si="30"/>
        <v>0</v>
      </c>
    </row>
    <row r="153" spans="1:5" ht="69" hidden="1" customHeight="1" thickBot="1" x14ac:dyDescent="0.3">
      <c r="A153" s="6" t="s">
        <v>112</v>
      </c>
      <c r="B153" s="24" t="s">
        <v>117</v>
      </c>
      <c r="C153" s="43">
        <f>SUM(C154,C155,C156)</f>
        <v>0</v>
      </c>
      <c r="D153" s="43">
        <f t="shared" ref="D153:E153" si="31">SUM(D154,D155,D156)</f>
        <v>0</v>
      </c>
      <c r="E153" s="43">
        <f t="shared" si="31"/>
        <v>0</v>
      </c>
    </row>
    <row r="154" spans="1:5" ht="68.25" hidden="1" customHeight="1" thickBot="1" x14ac:dyDescent="0.3">
      <c r="A154" s="15" t="s">
        <v>119</v>
      </c>
      <c r="B154" s="6" t="s">
        <v>118</v>
      </c>
      <c r="C154" s="19">
        <v>0</v>
      </c>
      <c r="D154" s="19">
        <v>0</v>
      </c>
      <c r="E154" s="19">
        <v>0</v>
      </c>
    </row>
    <row r="155" spans="1:5" ht="69" hidden="1" customHeight="1" thickBot="1" x14ac:dyDescent="0.3">
      <c r="A155" s="6" t="s">
        <v>120</v>
      </c>
      <c r="B155" s="46" t="s">
        <v>118</v>
      </c>
      <c r="C155" s="34">
        <v>0</v>
      </c>
      <c r="D155" s="17">
        <v>0</v>
      </c>
      <c r="E155" s="17">
        <v>0</v>
      </c>
    </row>
    <row r="156" spans="1:5" ht="68.25" hidden="1" customHeight="1" thickBot="1" x14ac:dyDescent="0.3">
      <c r="A156" s="47"/>
      <c r="B156" s="26" t="s">
        <v>118</v>
      </c>
      <c r="C156" s="35">
        <v>0</v>
      </c>
      <c r="D156" s="19">
        <v>0</v>
      </c>
      <c r="E156" s="19">
        <v>0</v>
      </c>
    </row>
    <row r="157" spans="1:5" ht="33.75" customHeight="1" thickBot="1" x14ac:dyDescent="0.3">
      <c r="A157" s="140" t="s">
        <v>218</v>
      </c>
      <c r="B157" s="141" t="s">
        <v>219</v>
      </c>
      <c r="C157" s="139">
        <f>C158</f>
        <v>7814.7000000000007</v>
      </c>
      <c r="D157" s="139">
        <f>D158</f>
        <v>7227.8</v>
      </c>
      <c r="E157" s="139">
        <f>E158</f>
        <v>6764.6</v>
      </c>
    </row>
    <row r="158" spans="1:5" ht="51" customHeight="1" thickBot="1" x14ac:dyDescent="0.3">
      <c r="A158" s="24" t="s">
        <v>220</v>
      </c>
      <c r="B158" s="27" t="s">
        <v>221</v>
      </c>
      <c r="C158" s="19">
        <f>C159+C160</f>
        <v>7814.7000000000007</v>
      </c>
      <c r="D158" s="19">
        <f>D159+D160</f>
        <v>7227.8</v>
      </c>
      <c r="E158" s="19">
        <f>E159+E160</f>
        <v>6764.6</v>
      </c>
    </row>
    <row r="159" spans="1:5" ht="174" thickBot="1" x14ac:dyDescent="0.3">
      <c r="A159" s="156" t="s">
        <v>222</v>
      </c>
      <c r="B159" s="16" t="s">
        <v>223</v>
      </c>
      <c r="C159" s="19">
        <v>1031.9000000000001</v>
      </c>
      <c r="D159" s="19">
        <v>463.2</v>
      </c>
      <c r="E159" s="19"/>
    </row>
    <row r="160" spans="1:5" ht="111" thickBot="1" x14ac:dyDescent="0.3">
      <c r="A160" s="156" t="s">
        <v>224</v>
      </c>
      <c r="B160" s="142" t="s">
        <v>225</v>
      </c>
      <c r="C160" s="19">
        <v>6782.8</v>
      </c>
      <c r="D160" s="19">
        <v>6764.6</v>
      </c>
      <c r="E160" s="19">
        <v>6764.6</v>
      </c>
    </row>
    <row r="161" spans="1:5" ht="16.5" thickBot="1" x14ac:dyDescent="0.3">
      <c r="A161" s="30"/>
      <c r="B161" s="48" t="s">
        <v>121</v>
      </c>
      <c r="C161" s="93">
        <f>C20+C46</f>
        <v>1878478.7999999998</v>
      </c>
      <c r="D161" s="93">
        <f>D20+D46</f>
        <v>1984160.2000000002</v>
      </c>
      <c r="E161" s="93">
        <f>E20+E46</f>
        <v>2116416.4</v>
      </c>
    </row>
  </sheetData>
  <mergeCells count="4">
    <mergeCell ref="B17:B18"/>
    <mergeCell ref="C17:C18"/>
    <mergeCell ref="D17:D18"/>
    <mergeCell ref="E17:E18"/>
  </mergeCells>
  <pageMargins left="0.31496062992125984" right="0.9055118110236221" top="0.35433070866141736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Романова</dc:creator>
  <cp:lastModifiedBy>Елена Е.И. Чубукова</cp:lastModifiedBy>
  <cp:lastPrinted>2023-11-08T08:48:09Z</cp:lastPrinted>
  <dcterms:created xsi:type="dcterms:W3CDTF">2020-10-01T12:14:30Z</dcterms:created>
  <dcterms:modified xsi:type="dcterms:W3CDTF">2023-11-17T07:00:58Z</dcterms:modified>
</cp:coreProperties>
</file>