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255" windowWidth="8460" windowHeight="1170" tabRatio="601" firstSheet="3" activeTab="3"/>
  </bookViews>
  <sheets>
    <sheet name="Вед.стр.2002" sheetId="1" state="hidden" r:id="rId1"/>
    <sheet name="Рег.д.2003" sheetId="2" state="hidden" r:id="rId2"/>
    <sheet name="рЕГ.ДОХ." sheetId="3" state="hidden" r:id="rId3"/>
    <sheet name="2018" sheetId="4" r:id="rId4"/>
    <sheet name="Срав.табл." sheetId="5" state="hidden" r:id="rId5"/>
    <sheet name="Вед.стр.2001" sheetId="6" state="hidden" r:id="rId6"/>
    <sheet name="Фун.стр.2001" sheetId="7" state="hidden" r:id="rId7"/>
    <sheet name="Функ.стр.+" sheetId="8" state="hidden" r:id="rId8"/>
  </sheets>
  <definedNames>
    <definedName name="_xlnm.Print_Area" localSheetId="3">'2018'!$A$1:$F$690</definedName>
    <definedName name="_xlnm.Print_Area" localSheetId="5">'Вед.стр.2001'!$A$1:$G$1792</definedName>
    <definedName name="_xlnm.Print_Area" localSheetId="2">'рЕГ.ДОХ.'!$A$1:$K$65</definedName>
    <definedName name="_xlnm.Print_Area" localSheetId="6">'Фун.стр.2001'!$A$1:$H$198</definedName>
    <definedName name="_xlnm.Print_Area" localSheetId="7">'Функ.стр.+'!$A$1:$H$224</definedName>
  </definedNames>
  <calcPr fullCalcOnLoad="1"/>
</workbook>
</file>

<file path=xl/sharedStrings.xml><?xml version="1.0" encoding="utf-8"?>
<sst xmlns="http://schemas.openxmlformats.org/spreadsheetml/2006/main" count="7227" uniqueCount="1700">
  <si>
    <t>выплата процентов по кредитам</t>
  </si>
  <si>
    <t>коммерческих банков</t>
  </si>
  <si>
    <t>20.21.</t>
  </si>
  <si>
    <t>военнослужащим</t>
  </si>
  <si>
    <t>20.22.</t>
  </si>
  <si>
    <t>субсидии</t>
  </si>
  <si>
    <t>20.23.</t>
  </si>
  <si>
    <t>*начисление на оплату труда</t>
  </si>
  <si>
    <t>расходы за счет бюджета</t>
  </si>
  <si>
    <t>Связь</t>
  </si>
  <si>
    <t>Музыкальная школа</t>
  </si>
  <si>
    <t>на закупку товаров и оплату услуг</t>
  </si>
  <si>
    <t>20.24.</t>
  </si>
  <si>
    <t>в субъектах РФ</t>
  </si>
  <si>
    <t>Гос.поддержка программ и мероп-</t>
  </si>
  <si>
    <t>риятий по развитию животноводст.</t>
  </si>
  <si>
    <t>Государственная поддержка отрас</t>
  </si>
  <si>
    <t>ли связи</t>
  </si>
  <si>
    <t>жилищное хозяйство</t>
  </si>
  <si>
    <t>субъектов РФ</t>
  </si>
  <si>
    <t>Расходы на прочие структуры</t>
  </si>
  <si>
    <t>Школы-интернаты</t>
  </si>
  <si>
    <t xml:space="preserve"> Организация кинематографии</t>
  </si>
  <si>
    <t>Гос.поддержка средств</t>
  </si>
  <si>
    <t>массовой информации</t>
  </si>
  <si>
    <t>Больницы,родильные дома,</t>
  </si>
  <si>
    <t>клиники,госпитали</t>
  </si>
  <si>
    <t>в области физической культуры и</t>
  </si>
  <si>
    <t>21.7.</t>
  </si>
  <si>
    <t>Дотация на покрытие убытков</t>
  </si>
  <si>
    <t>киносети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</si>
  <si>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</si>
  <si>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</si>
  <si>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</si>
  <si>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0400</t>
  </si>
  <si>
    <t>Редакция радиовещания</t>
  </si>
  <si>
    <t>Редакция газеты "Вперед"</t>
  </si>
  <si>
    <t>тающее население</t>
  </si>
  <si>
    <t>Платежи в фонд ОМС на нерабо-</t>
  </si>
  <si>
    <t>*текущие трансферты</t>
  </si>
  <si>
    <t>МП "Фармация"-льготные медикам.</t>
  </si>
  <si>
    <t>МУП БОН -пособие на погребение</t>
  </si>
  <si>
    <t>невостребованных трупов</t>
  </si>
  <si>
    <t>Дотации,передаваемые нижестоя-</t>
  </si>
  <si>
    <t>щим бюджетам</t>
  </si>
  <si>
    <t xml:space="preserve">     О00</t>
  </si>
  <si>
    <t>Субсидии,передаваемые нижестоя</t>
  </si>
  <si>
    <t xml:space="preserve">    О00</t>
  </si>
  <si>
    <t xml:space="preserve">                             Приложение № 3</t>
  </si>
  <si>
    <t>депутатов от_____________</t>
  </si>
  <si>
    <t>№_____________</t>
  </si>
  <si>
    <t>Функциональная структура</t>
  </si>
  <si>
    <t>расходов районного бюджета Петушинс кого</t>
  </si>
  <si>
    <t>района за 2001 год</t>
  </si>
  <si>
    <t>Раз-</t>
  </si>
  <si>
    <t>раз-</t>
  </si>
  <si>
    <t>дел,</t>
  </si>
  <si>
    <t>Цел.</t>
  </si>
  <si>
    <t>Текущие</t>
  </si>
  <si>
    <t>ды</t>
  </si>
  <si>
    <t>ФОТ</t>
  </si>
  <si>
    <t>Кап.</t>
  </si>
  <si>
    <t xml:space="preserve"> *налог на имущество пред-</t>
  </si>
  <si>
    <t>приятий</t>
  </si>
  <si>
    <t>Платежи за пользование природ-</t>
  </si>
  <si>
    <t>ными ресурсами</t>
  </si>
  <si>
    <t xml:space="preserve"> *платежи за пользование</t>
  </si>
  <si>
    <t>недрами</t>
  </si>
  <si>
    <t xml:space="preserve"> * платежи за пользование вод-</t>
  </si>
  <si>
    <t>ными объектами</t>
  </si>
  <si>
    <t xml:space="preserve"> *земельный налог</t>
  </si>
  <si>
    <t>Прочие налоги, пошлины и сбо-</t>
  </si>
  <si>
    <t>ры</t>
  </si>
  <si>
    <t xml:space="preserve"> *госпошлина</t>
  </si>
  <si>
    <t xml:space="preserve"> *налоги субъектов РФ</t>
  </si>
  <si>
    <t xml:space="preserve"> *налоги субъектов РФ юрид.лиц</t>
  </si>
  <si>
    <t>Целевая статья</t>
  </si>
  <si>
    <t>циальной защите инвалидов в РФ"</t>
  </si>
  <si>
    <t>*компенсация расходов на трансп.</t>
  </si>
  <si>
    <t>обслуживание вместо получения</t>
  </si>
  <si>
    <t>транспортного средства</t>
  </si>
  <si>
    <t>*расходы на оплату проезда</t>
  </si>
  <si>
    <t>*льготы по абонементной плате за</t>
  </si>
  <si>
    <t>радио и телефон</t>
  </si>
  <si>
    <t>1003</t>
  </si>
  <si>
    <t>17.7.</t>
  </si>
  <si>
    <t>17.8.</t>
  </si>
  <si>
    <t xml:space="preserve">    О27</t>
  </si>
  <si>
    <t>*приобретение предм.снабжения и</t>
  </si>
  <si>
    <t>*командир.и служебн.разъезды</t>
  </si>
  <si>
    <t>*субсидии</t>
  </si>
  <si>
    <t>4.4.</t>
  </si>
  <si>
    <t>Школы</t>
  </si>
  <si>
    <t xml:space="preserve"> * оплата труда</t>
  </si>
  <si>
    <t>4.5.</t>
  </si>
  <si>
    <t>4.6.</t>
  </si>
  <si>
    <t>4.7.</t>
  </si>
  <si>
    <t>Клубы и дома культуры</t>
  </si>
  <si>
    <t>4.8.</t>
  </si>
  <si>
    <t xml:space="preserve">     О27</t>
  </si>
  <si>
    <t>приобретение предметов снабж.</t>
  </si>
  <si>
    <t xml:space="preserve"> *оплата услуг связи</t>
  </si>
  <si>
    <t>5.3.</t>
  </si>
  <si>
    <t>5.4.</t>
  </si>
  <si>
    <t>5.5.</t>
  </si>
  <si>
    <t>*приобретение предм.снабжения</t>
  </si>
  <si>
    <t>*командир. и служебные разъезды</t>
  </si>
  <si>
    <t>5.6.</t>
  </si>
  <si>
    <t>Дети-сироты</t>
  </si>
  <si>
    <t>5.7.</t>
  </si>
  <si>
    <t>5.8.</t>
  </si>
  <si>
    <t>5.9.</t>
  </si>
  <si>
    <t>5.10.</t>
  </si>
  <si>
    <t>5.11.</t>
  </si>
  <si>
    <t>6.3.</t>
  </si>
  <si>
    <t>6.4.</t>
  </si>
  <si>
    <t>6.5.</t>
  </si>
  <si>
    <t>6.6.</t>
  </si>
  <si>
    <t>6.7.</t>
  </si>
  <si>
    <t>6.8.</t>
  </si>
  <si>
    <t>*приобретение предметов снабжен.</t>
  </si>
  <si>
    <t>Выплата пенсий и пособий</t>
  </si>
  <si>
    <t>Расходы на реализацию льгот,</t>
  </si>
  <si>
    <t>установленных ФЗ "О ветеранах",</t>
  </si>
  <si>
    <r>
      <t xml:space="preserve">                               </t>
    </r>
    <r>
      <rPr>
        <b/>
        <sz val="10"/>
        <rFont val="Arial Cyr"/>
        <family val="2"/>
      </rPr>
      <t>Функциональная структура</t>
    </r>
  </si>
  <si>
    <t xml:space="preserve">          расходов районного бюджета Петушинского района</t>
  </si>
  <si>
    <t xml:space="preserve">                                        </t>
  </si>
  <si>
    <t xml:space="preserve">   компенсация на книгоиздат.прод.</t>
  </si>
  <si>
    <t xml:space="preserve"> *приобретение предметов снабжен.</t>
  </si>
  <si>
    <t xml:space="preserve">компенсация на молоко детям </t>
  </si>
  <si>
    <t>до 2-х лет</t>
  </si>
  <si>
    <t>*прочие текущие расходы  на за-</t>
  </si>
  <si>
    <t>Промышленность</t>
  </si>
  <si>
    <t>*командировки и служебные разъед</t>
  </si>
  <si>
    <t xml:space="preserve">   компенсация на книгоиздательс-</t>
  </si>
  <si>
    <t>кую продукцию</t>
  </si>
  <si>
    <t>АДМИНИСТРАЦИЯ РАЙОНА - ВСЕГО</t>
  </si>
  <si>
    <t xml:space="preserve">   компенсация на книгоизд.продук.</t>
  </si>
  <si>
    <t xml:space="preserve">   капитальный ремонт</t>
  </si>
  <si>
    <t>*приобретение предметов снабж.и</t>
  </si>
  <si>
    <t>5.12.</t>
  </si>
  <si>
    <t>за счет платных услуг</t>
  </si>
  <si>
    <t>за счет бюджета</t>
  </si>
  <si>
    <t>*прочие текущие расходы  на закупки</t>
  </si>
  <si>
    <t>13.10.</t>
  </si>
  <si>
    <t>Прочие структуры коммун.хозяйства</t>
  </si>
  <si>
    <t>1001</t>
  </si>
  <si>
    <t>*приобретение оборудования и инвен.</t>
  </si>
  <si>
    <t>Клуб</t>
  </si>
  <si>
    <t xml:space="preserve"> 14.9.</t>
  </si>
  <si>
    <t>прочие текущие расходы на закупки</t>
  </si>
  <si>
    <t>*приоберетение предметов снабжения</t>
  </si>
  <si>
    <t>Амбулатория</t>
  </si>
  <si>
    <t>командировки и служебные разъезды</t>
  </si>
  <si>
    <t>установленных ФЗ "О реабилитации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</si>
  <si>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</si>
  <si>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Бюджетные кредиты из бюджетов</t>
  </si>
  <si>
    <t>субъектов РФ и муниципальных</t>
  </si>
  <si>
    <t>образований</t>
  </si>
  <si>
    <t>к решению Совета народных</t>
  </si>
  <si>
    <t xml:space="preserve"> </t>
  </si>
  <si>
    <t>в том числе:</t>
  </si>
  <si>
    <t>2.</t>
  </si>
  <si>
    <t>дел</t>
  </si>
  <si>
    <t>статья</t>
  </si>
  <si>
    <t>3.</t>
  </si>
  <si>
    <t>Расходы за счет платных услуг</t>
  </si>
  <si>
    <t>Молодежная политика</t>
  </si>
  <si>
    <t>О501</t>
  </si>
  <si>
    <t>О75</t>
  </si>
  <si>
    <t>О106</t>
  </si>
  <si>
    <t>О26</t>
  </si>
  <si>
    <t>О27</t>
  </si>
  <si>
    <t>Жилищное хозяйство</t>
  </si>
  <si>
    <t>Коммунальное хозяйство</t>
  </si>
  <si>
    <t>Библиотеки</t>
  </si>
  <si>
    <t>ческих лиц</t>
  </si>
  <si>
    <t>Налоги на товары,услуги,лицен-</t>
  </si>
  <si>
    <t>зионные и регистрационные</t>
  </si>
  <si>
    <t>сборы</t>
  </si>
  <si>
    <t xml:space="preserve"> *налог на добавленную стои-</t>
  </si>
  <si>
    <t>мость</t>
  </si>
  <si>
    <t xml:space="preserve"> *акцизы</t>
  </si>
  <si>
    <t xml:space="preserve"> *лицензионные и регистрацион-</t>
  </si>
  <si>
    <t>ные сборы</t>
  </si>
  <si>
    <t xml:space="preserve"> *налог с продаж</t>
  </si>
  <si>
    <t>Налоги на совокупный доход</t>
  </si>
  <si>
    <t>Обеспечение деятельности финансовых, налоговых и таможенных органов государственной власти субъектов РФ и органов местного самоуправления</t>
  </si>
  <si>
    <t xml:space="preserve"> *единый налог на  совокупный </t>
  </si>
  <si>
    <t xml:space="preserve">доход для субъектов малого </t>
  </si>
  <si>
    <t>ДРУГИЕ ВОПРОСЫ В ОБЛАСТИ СОЦИАЛЬНОЙ ПОЛИТИКИ</t>
  </si>
  <si>
    <t>предпринимательства</t>
  </si>
  <si>
    <t xml:space="preserve"> *единый налог на вмененный</t>
  </si>
  <si>
    <t>доход для определенных видов</t>
  </si>
  <si>
    <t>деятельности</t>
  </si>
  <si>
    <t>Налоги на имущество</t>
  </si>
  <si>
    <t>передав.</t>
  </si>
  <si>
    <t>в бюджет</t>
  </si>
  <si>
    <t>г.Покрова</t>
  </si>
  <si>
    <t>РЕГУЛИРУЕМЫЕ ДОХОДЫ БЮДЖЕТА НА 2003 ГОД</t>
  </si>
  <si>
    <t>Пособия и соц.помощь</t>
  </si>
  <si>
    <t>Прочие учреждения в области</t>
  </si>
  <si>
    <t>соц.политики</t>
  </si>
  <si>
    <t>Расходы на оплату жилищно-</t>
  </si>
  <si>
    <t>Функционирование законодательных (представительных) органов муниципальной  власти и представительных органов муниципальных образований</t>
  </si>
  <si>
    <t xml:space="preserve">коммунальных услуг и услуг </t>
  </si>
  <si>
    <t>ветеранам и инвалидам</t>
  </si>
  <si>
    <t xml:space="preserve"> *местные налоги и сборы</t>
  </si>
  <si>
    <t>*капиталдьный ремонт</t>
  </si>
  <si>
    <t>радио участникам ЧАЭС</t>
  </si>
  <si>
    <t>Субсидии,передаваемые нижестоящим</t>
  </si>
  <si>
    <t>20.28.</t>
  </si>
  <si>
    <t xml:space="preserve">Ссуды выданные нижестоящим </t>
  </si>
  <si>
    <t>Дотации,передаваемые</t>
  </si>
  <si>
    <t>Средства ,передаваемые из</t>
  </si>
  <si>
    <t>Загородный лагерь "Дружный "</t>
  </si>
  <si>
    <t xml:space="preserve">   командировки и служ.разъезды</t>
  </si>
  <si>
    <t xml:space="preserve">   прочие текущие расходы на </t>
  </si>
  <si>
    <t xml:space="preserve">*текущие трансферты </t>
  </si>
  <si>
    <t>Возмещение убытков от реализации</t>
  </si>
  <si>
    <t xml:space="preserve">Расходы по доставке товаров в </t>
  </si>
  <si>
    <t>Расходы на оказание материальной</t>
  </si>
  <si>
    <t>СРЕДСТВА МАССОВОЙ ИНФОРМАЦИИ</t>
  </si>
  <si>
    <t>1200</t>
  </si>
  <si>
    <t>Телевидение и радиовещание</t>
  </si>
  <si>
    <t>ФИЗИЧЕСКАЯ КУЛЬТУРА И СПОРТ</t>
  </si>
  <si>
    <t>1100</t>
  </si>
  <si>
    <t>ФИЗИЧЕСКАЯ КУЛЬТУРА</t>
  </si>
  <si>
    <t>Петушинский районный фонд под-</t>
  </si>
  <si>
    <t>держки малого предпринимательства</t>
  </si>
  <si>
    <t>Пособия семьям с детьми-погашение</t>
  </si>
  <si>
    <t>жения и расходных материалов</t>
  </si>
  <si>
    <t>прочие текущие расходы на закуп-</t>
  </si>
  <si>
    <t xml:space="preserve"> компенсация на молоко детям</t>
  </si>
  <si>
    <t>до 2х лет</t>
  </si>
  <si>
    <t xml:space="preserve">  компенсация на книгоиздательск.</t>
  </si>
  <si>
    <t xml:space="preserve">  компенсация на книгоизд.продук.</t>
  </si>
  <si>
    <t xml:space="preserve">  компенсация на молоко детям до </t>
  </si>
  <si>
    <t>9.3.</t>
  </si>
  <si>
    <t xml:space="preserve">  компенс.на книгоиздат.продукцию</t>
  </si>
  <si>
    <t xml:space="preserve">9.5. </t>
  </si>
  <si>
    <t>9.7.</t>
  </si>
  <si>
    <t>КОНТРОЛЬНО-СЧЕТНЫЙ ОРГАН ПЕТУШИНСКОГО РАЙОНА - ВСЕГО</t>
  </si>
  <si>
    <t>8приобретение предметов снабже</t>
  </si>
  <si>
    <t>до 2 лет</t>
  </si>
  <si>
    <t xml:space="preserve"> приобретение оборудования и </t>
  </si>
  <si>
    <t>предметов длит .пользования</t>
  </si>
  <si>
    <t xml:space="preserve"> питание учащихся 1,5%</t>
  </si>
  <si>
    <t xml:space="preserve"> компенсац.на книгоизд.продукцию</t>
  </si>
  <si>
    <t xml:space="preserve"> капитальный ремонт</t>
  </si>
  <si>
    <t xml:space="preserve"> трансферты населению</t>
  </si>
  <si>
    <t>10.10.</t>
  </si>
  <si>
    <t xml:space="preserve"> компенс.на молоко детям до 2 лет</t>
  </si>
  <si>
    <t>11.</t>
  </si>
  <si>
    <t xml:space="preserve">  компенсация на книгоиздат.прод.</t>
  </si>
  <si>
    <t>компенсация на книгоизд.продук.</t>
  </si>
  <si>
    <t>компенсация на молоко детям</t>
  </si>
  <si>
    <t>12.</t>
  </si>
  <si>
    <t>в области социальной политики</t>
  </si>
  <si>
    <t>Социальная помощь</t>
  </si>
  <si>
    <t>Прочие расходы - всего</t>
  </si>
  <si>
    <t>Расходы по доставке товаров в</t>
  </si>
  <si>
    <t>сельские магазины</t>
  </si>
  <si>
    <t>Наименование расходов</t>
  </si>
  <si>
    <t>Целевая</t>
  </si>
  <si>
    <t>Предмет</t>
  </si>
  <si>
    <t>ная</t>
  </si>
  <si>
    <t>1.</t>
  </si>
  <si>
    <t>Администрация района</t>
  </si>
  <si>
    <t>1.1.</t>
  </si>
  <si>
    <t>Совет народных депутатов</t>
  </si>
  <si>
    <t xml:space="preserve"> оплата труда</t>
  </si>
  <si>
    <t xml:space="preserve">  *оплата коммунальных услуг</t>
  </si>
  <si>
    <t xml:space="preserve">  *проч.текущ.расходы на закупки</t>
  </si>
  <si>
    <t xml:space="preserve">Клубы </t>
  </si>
  <si>
    <t>Прочие расходы- материальная помощь</t>
  </si>
  <si>
    <t>погорельцам</t>
  </si>
  <si>
    <t>9.4.</t>
  </si>
  <si>
    <t>Расходы на реализацию Закона</t>
  </si>
  <si>
    <t>9.5.</t>
  </si>
  <si>
    <t xml:space="preserve">9.6. </t>
  </si>
  <si>
    <t xml:space="preserve">9.7. </t>
  </si>
  <si>
    <t>9.10.</t>
  </si>
  <si>
    <t>9.11.</t>
  </si>
  <si>
    <t>муниципальной собственности</t>
  </si>
  <si>
    <t xml:space="preserve"> *доходы от продажи земли и</t>
  </si>
  <si>
    <t>нематериальных активов</t>
  </si>
  <si>
    <t xml:space="preserve"> *административные платежи и</t>
  </si>
  <si>
    <t xml:space="preserve"> *штрафные санкции, возмеще-</t>
  </si>
  <si>
    <t>ние ущерба</t>
  </si>
  <si>
    <t>* прочие неналоговые доходы</t>
  </si>
  <si>
    <t>Дотации .полученные из област</t>
  </si>
  <si>
    <t>ного бюджета</t>
  </si>
  <si>
    <t>Субвенции ,полученные из обла</t>
  </si>
  <si>
    <t>1006</t>
  </si>
  <si>
    <t>стного бюджета</t>
  </si>
  <si>
    <t>Дотации .полученные из район-</t>
  </si>
  <si>
    <t>Субвенции,полученные из райо</t>
  </si>
  <si>
    <t>нного бюджета</t>
  </si>
  <si>
    <t>Средства,полученные по взаим-</t>
  </si>
  <si>
    <t xml:space="preserve">   начисления на оплату труда</t>
  </si>
  <si>
    <t xml:space="preserve">    и расходных материалов</t>
  </si>
  <si>
    <t xml:space="preserve">   оплата транспортных услуг</t>
  </si>
  <si>
    <t xml:space="preserve">   приобретение оборудования и</t>
  </si>
  <si>
    <t xml:space="preserve">   предметов длительного пользования</t>
  </si>
  <si>
    <t>Дом школьника</t>
  </si>
  <si>
    <t>районного бюджета по</t>
  </si>
  <si>
    <t>взаимным расчетам</t>
  </si>
  <si>
    <t xml:space="preserve">   компенсация на молоко детям до</t>
  </si>
  <si>
    <t>2х лет</t>
  </si>
  <si>
    <t xml:space="preserve">   2х лет</t>
  </si>
  <si>
    <t>питание учащихся 1,5%</t>
  </si>
  <si>
    <t>компенсация на книгоиздательскую</t>
  </si>
  <si>
    <t>продукцию</t>
  </si>
  <si>
    <t>* трансферты населению</t>
  </si>
  <si>
    <t>ПЕНСИОННОЕ ОБЕСПЕЧЕНИЕ</t>
  </si>
  <si>
    <t>ДРУГИЕ МЕРОПРИЯТИЯ В ОБЛАСТИ НАЦИОНАЛЬНОЙ ЭКОНОМИКИ</t>
  </si>
  <si>
    <t>ДРУГИЕ ОБЩЕГОСУДАРСТВЕННЫЕ ВОПРОСЫ</t>
  </si>
  <si>
    <t xml:space="preserve"> *приобретение предметов снабж.</t>
  </si>
  <si>
    <t>6.9.</t>
  </si>
  <si>
    <t xml:space="preserve">  компенсация на молоко детям</t>
  </si>
  <si>
    <t xml:space="preserve"> до 2х лет</t>
  </si>
  <si>
    <t xml:space="preserve">  питание учащихся 1,5%</t>
  </si>
  <si>
    <t xml:space="preserve">  компенсация на книгоизд.продукц</t>
  </si>
  <si>
    <t>*приобретение предметов снаб-</t>
  </si>
  <si>
    <t>0103</t>
  </si>
  <si>
    <t>0104</t>
  </si>
  <si>
    <t>ным пострадавшими от политических</t>
  </si>
  <si>
    <t>репрессий</t>
  </si>
  <si>
    <t>Приобретение жилья для участников</t>
  </si>
  <si>
    <t>ЧАЭС</t>
  </si>
  <si>
    <t xml:space="preserve">  в  том числе</t>
  </si>
  <si>
    <t>жилищное строительство</t>
  </si>
  <si>
    <t>работникам бюджетной сферы</t>
  </si>
  <si>
    <t>Расходы на установку телефона и</t>
  </si>
  <si>
    <t>оплату льгот по плате за телефон и</t>
  </si>
  <si>
    <t>20.25.</t>
  </si>
  <si>
    <t>Дотации ,передаваемые ниже-</t>
  </si>
  <si>
    <t>20.26.</t>
  </si>
  <si>
    <t>бюджетам</t>
  </si>
  <si>
    <t>20.27.</t>
  </si>
  <si>
    <t>Средства передаваемые из районного</t>
  </si>
  <si>
    <t>бюджета по взаимным расчетам</t>
  </si>
  <si>
    <t>Средства передаваемые по взаимным</t>
  </si>
  <si>
    <t>расчетам в областной бюджет</t>
  </si>
  <si>
    <t>Предоставление льгот реаби-</t>
  </si>
  <si>
    <t>детей</t>
  </si>
  <si>
    <t>расходы на бесплатный проезд</t>
  </si>
  <si>
    <t>льготы по абонплате за телефон и радио</t>
  </si>
  <si>
    <t>компенсация расходов на техническое</t>
  </si>
  <si>
    <t>обслуживание трансп.средствами</t>
  </si>
  <si>
    <t>расходы на обеспеч.лекарст.средствами</t>
  </si>
  <si>
    <t>расходы на приобретение и доставку</t>
  </si>
  <si>
    <t>тельной компании детей и подр.</t>
  </si>
  <si>
    <t>Культура,искусство,кинематогра</t>
  </si>
  <si>
    <t xml:space="preserve"> фия-всего</t>
  </si>
  <si>
    <t>ботающего населения,перечис-</t>
  </si>
  <si>
    <t>Капитальные вложения в объекты недвижимого имущества муниципальной собственности</t>
  </si>
  <si>
    <t>ленные фондам ОМС</t>
  </si>
  <si>
    <t>другим категориям граждан</t>
  </si>
  <si>
    <t xml:space="preserve">Содержание органов внутренних </t>
  </si>
  <si>
    <t>чрезвычайных ситуаций и послед-</t>
  </si>
  <si>
    <t>Субсидии на услуги ,предоставл.</t>
  </si>
  <si>
    <t>населению газоснабж.организац.</t>
  </si>
  <si>
    <t>ринга земель, землеустройства</t>
  </si>
  <si>
    <t xml:space="preserve">  питание учащихся 1,5 %</t>
  </si>
  <si>
    <t xml:space="preserve">  О27</t>
  </si>
  <si>
    <t xml:space="preserve">  О26</t>
  </si>
  <si>
    <t xml:space="preserve"> О106</t>
  </si>
  <si>
    <t>Закупка товаров, работ и услуг для  муниципальных нужд</t>
  </si>
  <si>
    <t xml:space="preserve"> О701</t>
  </si>
  <si>
    <t>расхо-</t>
  </si>
  <si>
    <t>дов</t>
  </si>
  <si>
    <t>текущие</t>
  </si>
  <si>
    <t>из них</t>
  </si>
  <si>
    <t>О100</t>
  </si>
  <si>
    <t>Акцизы на</t>
  </si>
  <si>
    <t>учреждения клубного типа</t>
  </si>
  <si>
    <t>Музеи и постоянные выставки</t>
  </si>
  <si>
    <t>в области культуры и искусства</t>
  </si>
  <si>
    <t xml:space="preserve">  в том числе:</t>
  </si>
  <si>
    <t>Здравоохранение и физическая</t>
  </si>
  <si>
    <t>Ссуды выданные</t>
  </si>
  <si>
    <t>к решению Совета народных депутатов</t>
  </si>
  <si>
    <t>Админист.г. Покров</t>
  </si>
  <si>
    <t>Админист.г.Покров</t>
  </si>
  <si>
    <t>жертв политических репрессий"</t>
  </si>
  <si>
    <t xml:space="preserve">                  расходов районного бюджета Петушинского района на 2003 год</t>
  </si>
  <si>
    <t>госуд.</t>
  </si>
  <si>
    <t>пошлина</t>
  </si>
  <si>
    <t>неналог.</t>
  </si>
  <si>
    <t>собств.</t>
  </si>
  <si>
    <t>налогов.</t>
  </si>
  <si>
    <t>Расходы</t>
  </si>
  <si>
    <t>на 2003г.</t>
  </si>
  <si>
    <t>налого-</t>
  </si>
  <si>
    <t>облагае-</t>
  </si>
  <si>
    <t>Налог на доходы физич.лиц</t>
  </si>
  <si>
    <t>Акцизы на спирт,водку,ЛВИ</t>
  </si>
  <si>
    <t xml:space="preserve">                                             СРАВНИТЕЛЬНАЯ  ТАБЛИЦА </t>
  </si>
  <si>
    <t xml:space="preserve">                                 консолидированного бюджета Петушинского района</t>
  </si>
  <si>
    <t>Исполнено</t>
  </si>
  <si>
    <t>за 2000 г.</t>
  </si>
  <si>
    <t xml:space="preserve">на 01.01.2001 г. </t>
  </si>
  <si>
    <t>на 01.12.2001 г.</t>
  </si>
  <si>
    <t>тыс.руб.</t>
  </si>
  <si>
    <t>на 2002г.</t>
  </si>
  <si>
    <t>* лесной доход</t>
  </si>
  <si>
    <t>20.19.</t>
  </si>
  <si>
    <t>Погашение задолж.по ссудам</t>
  </si>
  <si>
    <t xml:space="preserve"> Расходы на повышение зарплаты</t>
  </si>
  <si>
    <t>Налог на прибыль</t>
  </si>
  <si>
    <t>Налог на доходы физ.лиц</t>
  </si>
  <si>
    <t>Ед.налог с</t>
  </si>
  <si>
    <t>16.8.</t>
  </si>
  <si>
    <t>16.9.</t>
  </si>
  <si>
    <t>17.2.</t>
  </si>
  <si>
    <t>17.3.</t>
  </si>
  <si>
    <t>17.4.</t>
  </si>
  <si>
    <t>17.5.</t>
  </si>
  <si>
    <t>17.6.</t>
  </si>
  <si>
    <t>0409</t>
  </si>
  <si>
    <t>совокупного</t>
  </si>
  <si>
    <t>дохода</t>
  </si>
  <si>
    <t>субъектов</t>
  </si>
  <si>
    <t>малого</t>
  </si>
  <si>
    <t>12.1.</t>
  </si>
  <si>
    <t>12.2.</t>
  </si>
  <si>
    <t>13.</t>
  </si>
  <si>
    <t>Пекшинский сельский округ</t>
  </si>
  <si>
    <t>13.1.</t>
  </si>
  <si>
    <t>13.2.</t>
  </si>
  <si>
    <t>14.</t>
  </si>
  <si>
    <t>Панфиловский сельский округ</t>
  </si>
  <si>
    <t>14.1.</t>
  </si>
  <si>
    <t>14.2.</t>
  </si>
  <si>
    <t>15.</t>
  </si>
  <si>
    <t>Петушинский сельский округ</t>
  </si>
  <si>
    <t>15.1.</t>
  </si>
  <si>
    <t>15.2.</t>
  </si>
  <si>
    <t>16.</t>
  </si>
  <si>
    <t>Санинский сельский округ</t>
  </si>
  <si>
    <t>16.2.</t>
  </si>
  <si>
    <t>17.</t>
  </si>
  <si>
    <t>Управление сельского хозяйства</t>
  </si>
  <si>
    <t>17.1.</t>
  </si>
  <si>
    <t>Аппарат управления</t>
  </si>
  <si>
    <t>18.</t>
  </si>
  <si>
    <t>1004</t>
  </si>
  <si>
    <t>*приобретение предметов снабж.</t>
  </si>
  <si>
    <t>*командировочные и служебные</t>
  </si>
  <si>
    <t>разъезды</t>
  </si>
  <si>
    <t>1.9.</t>
  </si>
  <si>
    <t>Городские лагеря</t>
  </si>
  <si>
    <t>1.10.</t>
  </si>
  <si>
    <t>Бесплатные учебники</t>
  </si>
  <si>
    <t>1.11.</t>
  </si>
  <si>
    <t>1.12.</t>
  </si>
  <si>
    <t>Расходы за счет бюджета</t>
  </si>
  <si>
    <t>1.13.</t>
  </si>
  <si>
    <t>Агиткультбригада</t>
  </si>
  <si>
    <t>1.14.</t>
  </si>
  <si>
    <t>Народные коллективы</t>
  </si>
  <si>
    <t>1.15.</t>
  </si>
  <si>
    <t>Краеведческий музей</t>
  </si>
  <si>
    <t>1.16.</t>
  </si>
  <si>
    <t>Бюро медико-социальной эксперт.</t>
  </si>
  <si>
    <t>1.17.</t>
  </si>
  <si>
    <t>1.18.</t>
  </si>
  <si>
    <t>1.19.</t>
  </si>
  <si>
    <t>0412</t>
  </si>
  <si>
    <t>Центр соц.-психологической</t>
  </si>
  <si>
    <t>помощи молодежи</t>
  </si>
  <si>
    <t>1.20.</t>
  </si>
  <si>
    <t>1.21.</t>
  </si>
  <si>
    <t>1.22.</t>
  </si>
  <si>
    <t>1.23.</t>
  </si>
  <si>
    <t>Предупреждение и ликвидация</t>
  </si>
  <si>
    <t>*оплата  услуг связи</t>
  </si>
  <si>
    <t>*прочие текущие расходы на за-</t>
  </si>
  <si>
    <t>купки товаров и оплату услуг</t>
  </si>
  <si>
    <t>Петушинская ЦРБ</t>
  </si>
  <si>
    <t>*приобр.предметов снабжения и</t>
  </si>
  <si>
    <t>0701</t>
  </si>
  <si>
    <t>в области образования</t>
  </si>
  <si>
    <t xml:space="preserve">   в том числе:</t>
  </si>
  <si>
    <t>ВСЕГО</t>
  </si>
  <si>
    <t xml:space="preserve">  </t>
  </si>
  <si>
    <t>Облагае-</t>
  </si>
  <si>
    <t>мая</t>
  </si>
  <si>
    <t>прибыль</t>
  </si>
  <si>
    <t>Акцизы по водке и ликеро-</t>
  </si>
  <si>
    <t>водочным изделиям</t>
  </si>
  <si>
    <t>%</t>
  </si>
  <si>
    <t>Акцизы</t>
  </si>
  <si>
    <t>на остал.</t>
  </si>
  <si>
    <t>виды под-</t>
  </si>
  <si>
    <t>акцизных</t>
  </si>
  <si>
    <t>товаров</t>
  </si>
  <si>
    <t xml:space="preserve">           Налог с продаж</t>
  </si>
  <si>
    <t>Налог на</t>
  </si>
  <si>
    <t>добычу</t>
  </si>
  <si>
    <t>и платежи</t>
  </si>
  <si>
    <t>0309</t>
  </si>
  <si>
    <t>0106</t>
  </si>
  <si>
    <t>*оплата  коммунальных услуг</t>
  </si>
  <si>
    <t>товаров и оплату услуг</t>
  </si>
  <si>
    <t>19.</t>
  </si>
  <si>
    <t>19.1.</t>
  </si>
  <si>
    <t>19.2.</t>
  </si>
  <si>
    <t>20.</t>
  </si>
  <si>
    <t>Финансовое управление</t>
  </si>
  <si>
    <t>Приложение №3</t>
  </si>
  <si>
    <t>Разд.,</t>
  </si>
  <si>
    <t>разд.</t>
  </si>
  <si>
    <t>Наименование</t>
  </si>
  <si>
    <t>расходов</t>
  </si>
  <si>
    <t xml:space="preserve"> ФОТ</t>
  </si>
  <si>
    <t>Капиталь-</t>
  </si>
  <si>
    <t>ные</t>
  </si>
  <si>
    <t xml:space="preserve">Государственное управление и </t>
  </si>
  <si>
    <t xml:space="preserve">Правоохранительная деятельность </t>
  </si>
  <si>
    <t>связь и информатика - всего</t>
  </si>
  <si>
    <t>Жилищно-коммунальное хозяйство-</t>
  </si>
  <si>
    <t>Социальная политика - всего</t>
  </si>
  <si>
    <t>Государственные пособия граж-</t>
  </si>
  <si>
    <t>данам,имеющим детей</t>
  </si>
  <si>
    <t>других уровней</t>
  </si>
  <si>
    <t xml:space="preserve">          Всего расходов</t>
  </si>
  <si>
    <t xml:space="preserve">   О00</t>
  </si>
  <si>
    <t xml:space="preserve">   О75</t>
  </si>
  <si>
    <t xml:space="preserve">   О27</t>
  </si>
  <si>
    <t xml:space="preserve">   О26</t>
  </si>
  <si>
    <t>О00</t>
  </si>
  <si>
    <t>гражданам,имеющим детей</t>
  </si>
  <si>
    <t>№№</t>
  </si>
  <si>
    <t>на</t>
  </si>
  <si>
    <t>*оплата труда</t>
  </si>
  <si>
    <t>*начисления на оплату труда</t>
  </si>
  <si>
    <t>*приобретение предметов снабже-</t>
  </si>
  <si>
    <t>Контин-</t>
  </si>
  <si>
    <t>гент</t>
  </si>
  <si>
    <t>Норматив</t>
  </si>
  <si>
    <t xml:space="preserve">       %</t>
  </si>
  <si>
    <t>Сумма</t>
  </si>
  <si>
    <t>налога</t>
  </si>
  <si>
    <t xml:space="preserve">Администрация </t>
  </si>
  <si>
    <t>города Покров</t>
  </si>
  <si>
    <t>Районный бюджет</t>
  </si>
  <si>
    <t>ловство</t>
  </si>
  <si>
    <t>Транспорт,дорожное хозяйство</t>
  </si>
  <si>
    <t>связь и информатика</t>
  </si>
  <si>
    <t>Жилищно-коммунальное х-во</t>
  </si>
  <si>
    <t>чрезвычайных ситуаций и сти-</t>
  </si>
  <si>
    <t>хийных бедствий</t>
  </si>
  <si>
    <t xml:space="preserve">Образование </t>
  </si>
  <si>
    <t>Культура</t>
  </si>
  <si>
    <t>Средства массовой информац.</t>
  </si>
  <si>
    <t>культура</t>
  </si>
  <si>
    <t>Социальная политика</t>
  </si>
  <si>
    <t xml:space="preserve"> *государственные пособия </t>
  </si>
  <si>
    <t xml:space="preserve"> *расходы на реализацию ФЗ</t>
  </si>
  <si>
    <t>местное самоуправление-всего</t>
  </si>
  <si>
    <t>О500</t>
  </si>
  <si>
    <t>Правоохранительная деятельность</t>
  </si>
  <si>
    <t>и обеспечение безопасности-всего</t>
  </si>
  <si>
    <t>О700</t>
  </si>
  <si>
    <t>Государственная поддержка энер-</t>
  </si>
  <si>
    <t>гетики и электрофикации</t>
  </si>
  <si>
    <t>О800</t>
  </si>
  <si>
    <t>всего</t>
  </si>
  <si>
    <t xml:space="preserve">         в том числе:</t>
  </si>
  <si>
    <t>Транспорт,дорожное хозяйство,</t>
  </si>
  <si>
    <t>Государственная поддержка авто-</t>
  </si>
  <si>
    <t>мобильного транспорта</t>
  </si>
  <si>
    <t xml:space="preserve">Государственная поддержка </t>
  </si>
  <si>
    <t xml:space="preserve">           в том числе:</t>
  </si>
  <si>
    <t>Прочие структуры коммунального</t>
  </si>
  <si>
    <t>Образование - всего</t>
  </si>
  <si>
    <t>Вечерние и заочные средние</t>
  </si>
  <si>
    <t>образовательные школы</t>
  </si>
  <si>
    <t>Прочие учреждения и мероприятия</t>
  </si>
  <si>
    <t>связи с применением упрощен-</t>
  </si>
  <si>
    <t>ной ситемы налогообложения</t>
  </si>
  <si>
    <t>1.3.</t>
  </si>
  <si>
    <t>Централизованная бухгалтерия</t>
  </si>
  <si>
    <t>1.4.</t>
  </si>
  <si>
    <t>1.5.</t>
  </si>
  <si>
    <t>Централизованная библиотечная</t>
  </si>
  <si>
    <t>Петушинский РОВД</t>
  </si>
  <si>
    <t xml:space="preserve">       в том числе:</t>
  </si>
  <si>
    <t>Анкудиновский сельский округ</t>
  </si>
  <si>
    <t>3.1.</t>
  </si>
  <si>
    <t>3.2.</t>
  </si>
  <si>
    <t xml:space="preserve">    в том числе:</t>
  </si>
  <si>
    <t>4.</t>
  </si>
  <si>
    <t>Аннинский сельский округ</t>
  </si>
  <si>
    <t>4.1.</t>
  </si>
  <si>
    <t xml:space="preserve">      в том числе:</t>
  </si>
  <si>
    <t>4.2.</t>
  </si>
  <si>
    <t>0405</t>
  </si>
  <si>
    <t>4.3.</t>
  </si>
  <si>
    <t>5.</t>
  </si>
  <si>
    <t>Воспушинский сельский округ</t>
  </si>
  <si>
    <t>5.1.</t>
  </si>
  <si>
    <t>5.2.</t>
  </si>
  <si>
    <t>6.</t>
  </si>
  <si>
    <t>Глубоковский сельский округ</t>
  </si>
  <si>
    <t>6.1.</t>
  </si>
  <si>
    <t>6.2.</t>
  </si>
  <si>
    <t>7.</t>
  </si>
  <si>
    <t>Ивановский сельский округ</t>
  </si>
  <si>
    <t>7.1.</t>
  </si>
  <si>
    <t>7.2.</t>
  </si>
  <si>
    <t>7.3.</t>
  </si>
  <si>
    <t xml:space="preserve">     в том числе:</t>
  </si>
  <si>
    <t>8.</t>
  </si>
  <si>
    <t>*командир.и служебные разъезды</t>
  </si>
  <si>
    <t>11.4.</t>
  </si>
  <si>
    <t>11.5.</t>
  </si>
  <si>
    <t>11.6.</t>
  </si>
  <si>
    <t>ДРУГИЕ ВОПРОСЫ В ОБЛАСТИ КУЛЬТУРЫ, КИНЕМАТОГРАФИИ</t>
  </si>
  <si>
    <t>11.7.</t>
  </si>
  <si>
    <t>11.8.</t>
  </si>
  <si>
    <t>11.9.</t>
  </si>
  <si>
    <t>12.3.</t>
  </si>
  <si>
    <t>12.4.</t>
  </si>
  <si>
    <t>12.5.</t>
  </si>
  <si>
    <t>12.6.</t>
  </si>
  <si>
    <t>12.7.</t>
  </si>
  <si>
    <t xml:space="preserve">12.8. </t>
  </si>
  <si>
    <t>13.3.</t>
  </si>
  <si>
    <t>13.4.</t>
  </si>
  <si>
    <t>купку товаров и оплату услуг</t>
  </si>
  <si>
    <t>13.5.</t>
  </si>
  <si>
    <t>13.6.</t>
  </si>
  <si>
    <t>13.7.</t>
  </si>
  <si>
    <t>13.8.</t>
  </si>
  <si>
    <t>13.9.</t>
  </si>
  <si>
    <t>трансферты населению</t>
  </si>
  <si>
    <t>*капитальный ремонт</t>
  </si>
  <si>
    <t>1.24.</t>
  </si>
  <si>
    <t>Школы-д/сады,школы начальные,</t>
  </si>
  <si>
    <t>неполные средние и средние</t>
  </si>
  <si>
    <t>Прочие расходы</t>
  </si>
  <si>
    <t>*командировски и служебные</t>
  </si>
  <si>
    <t xml:space="preserve">     О26        </t>
  </si>
  <si>
    <t>*прочие тек.расходы на закупки</t>
  </si>
  <si>
    <t xml:space="preserve">9.4. </t>
  </si>
  <si>
    <t>9.6.</t>
  </si>
  <si>
    <t>Клубы с дома культуры</t>
  </si>
  <si>
    <t>9.8.</t>
  </si>
  <si>
    <t>предметов длительного пользов.</t>
  </si>
  <si>
    <t>10.4.</t>
  </si>
  <si>
    <t>10.5.</t>
  </si>
  <si>
    <t>10.6.</t>
  </si>
  <si>
    <t>10.7.</t>
  </si>
  <si>
    <t>10.8.</t>
  </si>
  <si>
    <t>10.9.</t>
  </si>
  <si>
    <t>Липенский сельский округ</t>
  </si>
  <si>
    <t>*приобретение предметов снабже.и</t>
  </si>
  <si>
    <t>17.9.</t>
  </si>
  <si>
    <t>17.10.</t>
  </si>
  <si>
    <t xml:space="preserve">   О701</t>
  </si>
  <si>
    <t>Пособие на погребение безработных</t>
  </si>
  <si>
    <t>Аппрарат управления</t>
  </si>
  <si>
    <t xml:space="preserve">   О802</t>
  </si>
  <si>
    <t>21.</t>
  </si>
  <si>
    <t>21.1.</t>
  </si>
  <si>
    <t>21.2.</t>
  </si>
  <si>
    <t>21.3.</t>
  </si>
  <si>
    <t>21.4.</t>
  </si>
  <si>
    <t>Кадастровое бюро</t>
  </si>
  <si>
    <t>21.5.</t>
  </si>
  <si>
    <t>Инвентаризация земель сельских</t>
  </si>
  <si>
    <t>населенных пунктов</t>
  </si>
  <si>
    <t>21.6.</t>
  </si>
  <si>
    <t>Дотация на покрытие убытков пас-</t>
  </si>
  <si>
    <t>ТЕЛЕВИДЕНИЕ И РАДИОВЕЩАНИЕ</t>
  </si>
  <si>
    <t>ПЕРИОДИЧЕСКАЯ ПЕЧАТЬ И ИЗДАТЕЛЬСТВА</t>
  </si>
  <si>
    <t>сажирского транспорта</t>
  </si>
  <si>
    <t>к другим видам расходов</t>
  </si>
  <si>
    <t>районного</t>
  </si>
  <si>
    <t>и субвен-</t>
  </si>
  <si>
    <t>ции из</t>
  </si>
  <si>
    <t xml:space="preserve">                             Приложение №4</t>
  </si>
  <si>
    <t>Налог на имущество предприятий</t>
  </si>
  <si>
    <t>пол.ископ.</t>
  </si>
  <si>
    <t>ОБСЛУЖИВАНИЕ ГОСУДАРСТВЕННОГО ВНУТРЕННЕГО И МУНИЦИПАЛЬНОГО ДОЛГА</t>
  </si>
  <si>
    <t>зав польз.</t>
  </si>
  <si>
    <t>%%</t>
  </si>
  <si>
    <t>1202</t>
  </si>
  <si>
    <t>1201</t>
  </si>
  <si>
    <t>0113</t>
  </si>
  <si>
    <t>1301</t>
  </si>
  <si>
    <t>Государственые капитальные</t>
  </si>
  <si>
    <t>вложения на безвозврат.основе</t>
  </si>
  <si>
    <t>Сельское хозяйство и рыболовс-</t>
  </si>
  <si>
    <t>тво - всего</t>
  </si>
  <si>
    <t>Мероприятия по улучшению зем-</t>
  </si>
  <si>
    <t>Ведение гос.кадастра,монито-</t>
  </si>
  <si>
    <t>коммунального хозяйства</t>
  </si>
  <si>
    <t>ствий стихийных бедствий</t>
  </si>
  <si>
    <t>Содержание подведомственных</t>
  </si>
  <si>
    <t>структур</t>
  </si>
  <si>
    <t>Учреждения по внешкольной</t>
  </si>
  <si>
    <t>работе с детьми</t>
  </si>
  <si>
    <t>Финансирование мероприятий</t>
  </si>
  <si>
    <t>по проведению летней оздорови-</t>
  </si>
  <si>
    <t>Дворцы и дома культуры,другие</t>
  </si>
  <si>
    <t>Средства массовой информации</t>
  </si>
  <si>
    <t>Государственная поддержка гос.</t>
  </si>
  <si>
    <t>телерадиокомпаний</t>
  </si>
  <si>
    <t>Здравоохранение и физ.культура</t>
  </si>
  <si>
    <t>Поликлинники,амбулатории,</t>
  </si>
  <si>
    <t>Средства бюджета на ОМС нера</t>
  </si>
  <si>
    <t>Прочие учреждения и мероприят.</t>
  </si>
  <si>
    <t>Территориальные центры и отд.</t>
  </si>
  <si>
    <t>оказания соц.помощи на дому</t>
  </si>
  <si>
    <t>в области социал.политики</t>
  </si>
  <si>
    <t>Компенсационные выплаты на</t>
  </si>
  <si>
    <t>"О ветеранах"</t>
  </si>
  <si>
    <t>*расходы на оплату жилищно-</t>
  </si>
  <si>
    <t>*расходы на приобретение и</t>
  </si>
  <si>
    <t xml:space="preserve"> доставку топлива</t>
  </si>
  <si>
    <t>*компенсация расходов на экспл.</t>
  </si>
  <si>
    <t>и технич.обслуживание транспорт-</t>
  </si>
  <si>
    <t>ных средств</t>
  </si>
  <si>
    <t>*компенсация на санаторно-</t>
  </si>
  <si>
    <t>курортное лечение</t>
  </si>
  <si>
    <t xml:space="preserve">             Всего расходов</t>
  </si>
  <si>
    <t xml:space="preserve"> О26</t>
  </si>
  <si>
    <t xml:space="preserve">  О106</t>
  </si>
  <si>
    <t>от_________________№__________</t>
  </si>
  <si>
    <t>ного самоуправления</t>
  </si>
  <si>
    <t>Промышленность,энергетика ,</t>
  </si>
  <si>
    <t>строительство - всего</t>
  </si>
  <si>
    <t>Государственная поддержка</t>
  </si>
  <si>
    <t>1101</t>
  </si>
  <si>
    <t>ходы</t>
  </si>
  <si>
    <t>и обеспечение безопасности-</t>
  </si>
  <si>
    <t>Госсеминспекция</t>
  </si>
  <si>
    <t>Проч.расходы в области с/хоз.</t>
  </si>
  <si>
    <t>Фонд поддержки малого предпр.</t>
  </si>
  <si>
    <t xml:space="preserve">Мероприятия по гражданской </t>
  </si>
  <si>
    <t>Поликлинники,амбулатории</t>
  </si>
  <si>
    <t>ботающего населения</t>
  </si>
  <si>
    <t>Ведомственные расходы в</t>
  </si>
  <si>
    <t>области социал.обеспечения</t>
  </si>
  <si>
    <t>Расходы по предоставлению</t>
  </si>
  <si>
    <t>льгот реабил.лицам,признан.</t>
  </si>
  <si>
    <t>пострадавшими от полит.репр.</t>
  </si>
  <si>
    <t>Выплата процентов по кредитам</t>
  </si>
  <si>
    <t>комерческих банков</t>
  </si>
  <si>
    <t>Средства передаваемые по</t>
  </si>
  <si>
    <t>взаимным расчетам в обл.б-т</t>
  </si>
  <si>
    <t>Субсидии передаваемые</t>
  </si>
  <si>
    <t>нижестоящим бюджетам</t>
  </si>
  <si>
    <t>1.26.</t>
  </si>
  <si>
    <t>1.25.</t>
  </si>
  <si>
    <t>1.27.</t>
  </si>
  <si>
    <t>1.28.</t>
  </si>
  <si>
    <t>*капитальное строительство</t>
  </si>
  <si>
    <t xml:space="preserve">*прочие текущие расходы </t>
  </si>
  <si>
    <t>*кап.ремонт жилого фонда</t>
  </si>
  <si>
    <t>7.9.</t>
  </si>
  <si>
    <t xml:space="preserve">*трансферты </t>
  </si>
  <si>
    <t>9.9.</t>
  </si>
  <si>
    <t>12.9.</t>
  </si>
  <si>
    <t xml:space="preserve">   трансферты населению</t>
  </si>
  <si>
    <t xml:space="preserve">   </t>
  </si>
  <si>
    <t>Закупка товаров, работ и услуг для муниципальных нужд</t>
  </si>
  <si>
    <t xml:space="preserve">   компенсация на книгоизд.продукцию</t>
  </si>
  <si>
    <t xml:space="preserve">   купку товаров и оплату услуг</t>
  </si>
  <si>
    <t>*командировки и служебные разъез</t>
  </si>
  <si>
    <t>*командировки и служебные</t>
  </si>
  <si>
    <t>приобретение оборуд.и предметов</t>
  </si>
  <si>
    <t xml:space="preserve">   длительного пользования</t>
  </si>
  <si>
    <t>Служба охраны</t>
  </si>
  <si>
    <t>Мероприятия по гражданской</t>
  </si>
  <si>
    <t>обороне</t>
  </si>
  <si>
    <t>О51</t>
  </si>
  <si>
    <t xml:space="preserve"> О51</t>
  </si>
  <si>
    <t xml:space="preserve">  О51</t>
  </si>
  <si>
    <t xml:space="preserve"> О75</t>
  </si>
  <si>
    <t xml:space="preserve">  О75</t>
  </si>
  <si>
    <t>Расходы за счет арендной платы</t>
  </si>
  <si>
    <t>оплата транспортных услуг</t>
  </si>
  <si>
    <t>предметов длительн.пользования</t>
  </si>
  <si>
    <t>в области здравоохранения</t>
  </si>
  <si>
    <t>3.3.</t>
  </si>
  <si>
    <t>*расходы на уплату жилищно-</t>
  </si>
  <si>
    <t>коммунальных услуг</t>
  </si>
  <si>
    <t>*расходы на обеспечение лекарст</t>
  </si>
  <si>
    <t>венными средствами</t>
  </si>
  <si>
    <t>*расходы на приобретение и дос-</t>
  </si>
  <si>
    <t>тавку топлива</t>
  </si>
  <si>
    <t>*зубопротезирование</t>
  </si>
  <si>
    <t>расходы на реализацию ФЗ</t>
  </si>
  <si>
    <t>литированным лицам,признанным</t>
  </si>
  <si>
    <t>пострадавшими от пол.репрессий</t>
  </si>
  <si>
    <t>Расходы на реализацию ФЗ"О со-</t>
  </si>
  <si>
    <t>кредиторской задолженности</t>
  </si>
  <si>
    <t>трансферты</t>
  </si>
  <si>
    <t>Расходы по предоставлению льгот</t>
  </si>
  <si>
    <t>реабилитированным лицам,признан-</t>
  </si>
  <si>
    <t>Возмещение убытков от реализа-</t>
  </si>
  <si>
    <t>*расходы на обеспечение лекарствен-</t>
  </si>
  <si>
    <t>ными средствами</t>
  </si>
  <si>
    <t>Код главного распорядителя средств местного бюджета</t>
  </si>
  <si>
    <t>ОБЩЕГОСУДАРСТВЕННЫЕ ВОПРОСЫ</t>
  </si>
  <si>
    <t>Предоставление субсидий бюджетным автономным учреждениям и иным некоммерческим организациям</t>
  </si>
  <si>
    <t>1000</t>
  </si>
  <si>
    <t>Пенсионное обеспечение</t>
  </si>
  <si>
    <t>Социальное обеспечение и иные выплаты населению</t>
  </si>
  <si>
    <t>РЕЗЕРВНЫЕ ФОНДЫ</t>
  </si>
  <si>
    <t xml:space="preserve">Расходы на выплаты персоналу в целях обеспечения выполнения функций муниципальными органами,казенными учреждениями </t>
  </si>
  <si>
    <t xml:space="preserve">                                                        </t>
  </si>
  <si>
    <t>депутатов от__________№______</t>
  </si>
  <si>
    <t>Налоговые доходы</t>
  </si>
  <si>
    <t>Налоги на прибыль(доход),</t>
  </si>
  <si>
    <t>прирост капитала</t>
  </si>
  <si>
    <t xml:space="preserve"> *налог на прибыль предприя-</t>
  </si>
  <si>
    <t>тий и организаций</t>
  </si>
  <si>
    <t xml:space="preserve"> *подоходный налог с физи-</t>
  </si>
  <si>
    <t>0707</t>
  </si>
  <si>
    <t>0801</t>
  </si>
  <si>
    <t xml:space="preserve">  оплата транспортных услуг</t>
  </si>
  <si>
    <t>Юбилей клубов</t>
  </si>
  <si>
    <t>Детский литературно-эстетич.центр</t>
  </si>
  <si>
    <t>Социальная помощь на дому</t>
  </si>
  <si>
    <t>1.29.</t>
  </si>
  <si>
    <t>1.30.</t>
  </si>
  <si>
    <t>1.31.</t>
  </si>
  <si>
    <t>1.32.</t>
  </si>
  <si>
    <t>Израсхо</t>
  </si>
  <si>
    <t>довано</t>
  </si>
  <si>
    <t>за 2001г.</t>
  </si>
  <si>
    <t>*командировки и  служебные разъезды</t>
  </si>
  <si>
    <t>*приобретение предметов снабжения</t>
  </si>
  <si>
    <t>*прочие текущие расходы на закупки</t>
  </si>
  <si>
    <t xml:space="preserve">*приобретение оборудования и </t>
  </si>
  <si>
    <t>предметов длительного пользования</t>
  </si>
  <si>
    <t>*оплата коммунальных  услуг</t>
  </si>
  <si>
    <t>*командировки и служебные разъезды</t>
  </si>
  <si>
    <t>5.13.</t>
  </si>
  <si>
    <t>Расходы по Закону"О ветеранах"</t>
  </si>
  <si>
    <t>расходы на оплату ЖКУ</t>
  </si>
  <si>
    <t>Дом культуры</t>
  </si>
  <si>
    <t>Библиотека</t>
  </si>
  <si>
    <t xml:space="preserve">  *оплата труда</t>
  </si>
  <si>
    <t xml:space="preserve">  *начисления на оплату труда</t>
  </si>
  <si>
    <t xml:space="preserve">                                          Ведомственная структура </t>
  </si>
  <si>
    <t>п\п</t>
  </si>
  <si>
    <t>Раздел,</t>
  </si>
  <si>
    <t>раздел</t>
  </si>
  <si>
    <t xml:space="preserve">   приобретение предметов снабжения</t>
  </si>
  <si>
    <t xml:space="preserve">   и расходных материалов</t>
  </si>
  <si>
    <t xml:space="preserve">   командировки и служебные разъезды</t>
  </si>
  <si>
    <t>Сельское хозяйство и рыболовство - всего</t>
  </si>
  <si>
    <t xml:space="preserve">   оплата услуг связи</t>
  </si>
  <si>
    <t xml:space="preserve">   оплата коммунальных услуг</t>
  </si>
  <si>
    <t xml:space="preserve">   прочие текущие расходы на закупку</t>
  </si>
  <si>
    <t xml:space="preserve">   товаров и оплату услуг</t>
  </si>
  <si>
    <t>СОВЕТ НАРОДНЫХ ДЕПУТАТОВ -ВСЕГО</t>
  </si>
  <si>
    <t xml:space="preserve">   в том числе: </t>
  </si>
  <si>
    <t xml:space="preserve">   оплата труда</t>
  </si>
  <si>
    <t>венному долгу</t>
  </si>
  <si>
    <t>0100</t>
  </si>
  <si>
    <t xml:space="preserve">Средства,передаваемые по </t>
  </si>
  <si>
    <t xml:space="preserve">взаимным расчетам в областной </t>
  </si>
  <si>
    <t>бюджет</t>
  </si>
  <si>
    <t>дорожного хозяйства</t>
  </si>
  <si>
    <t>Проведение выборов</t>
  </si>
  <si>
    <t>Субсидии ,передаваемые ниже-</t>
  </si>
  <si>
    <t>стоящим бюджетам</t>
  </si>
  <si>
    <t>Целевая программа мероприятий</t>
  </si>
  <si>
    <t>*приобретение обрудования и пред-</t>
  </si>
  <si>
    <t>метов длительного пользования</t>
  </si>
  <si>
    <t>Дома культуры и сельские клубы</t>
  </si>
  <si>
    <t>Расходы по закону "О ветеранах"</t>
  </si>
  <si>
    <t>*расходы на оплату ЖКУ</t>
  </si>
  <si>
    <t>оплата услуг связи</t>
  </si>
  <si>
    <t>приобретение предметов снабжения</t>
  </si>
  <si>
    <t>18.1.</t>
  </si>
  <si>
    <t>18.2.</t>
  </si>
  <si>
    <t>включая</t>
  </si>
  <si>
    <t>штрафы</t>
  </si>
  <si>
    <t>ДТП</t>
  </si>
  <si>
    <t>и</t>
  </si>
  <si>
    <t>Доходы</t>
  </si>
  <si>
    <t xml:space="preserve">от </t>
  </si>
  <si>
    <t>оказания</t>
  </si>
  <si>
    <t>платных</t>
  </si>
  <si>
    <t>услуг</t>
  </si>
  <si>
    <t>Дотации,</t>
  </si>
  <si>
    <t>и субвен.</t>
  </si>
  <si>
    <t>получаем.</t>
  </si>
  <si>
    <t>из обл.</t>
  </si>
  <si>
    <t>Субсидии</t>
  </si>
  <si>
    <t>субвенции</t>
  </si>
  <si>
    <t>топлива</t>
  </si>
  <si>
    <t>Льготы по оплате жилищно-коммун.</t>
  </si>
  <si>
    <t>услуг военнослужащим,сотрудникам</t>
  </si>
  <si>
    <t>милиции,органов внутренних дел</t>
  </si>
  <si>
    <t>Всего расходов</t>
  </si>
  <si>
    <t>15.10.</t>
  </si>
  <si>
    <t>ции-всего</t>
  </si>
  <si>
    <t>Здравоохранение и физ.куль-</t>
  </si>
  <si>
    <t>тура-всего</t>
  </si>
  <si>
    <t xml:space="preserve">в области физической культуры </t>
  </si>
  <si>
    <t>и спорта</t>
  </si>
  <si>
    <t xml:space="preserve">радиационному воздействию </t>
  </si>
  <si>
    <t>ЧАЭС,аварии на ПО "Маяк"</t>
  </si>
  <si>
    <t>0709</t>
  </si>
  <si>
    <t xml:space="preserve">КУЛЬТУРА </t>
  </si>
  <si>
    <t>*оплатат транспортных услуг</t>
  </si>
  <si>
    <t>тративные</t>
  </si>
  <si>
    <t>платежи</t>
  </si>
  <si>
    <t>Штраф-</t>
  </si>
  <si>
    <t>санкции</t>
  </si>
  <si>
    <t>Итого</t>
  </si>
  <si>
    <t>регулируе-</t>
  </si>
  <si>
    <t>мые</t>
  </si>
  <si>
    <t>и неналог.</t>
  </si>
  <si>
    <t>доходов</t>
  </si>
  <si>
    <t>РЕГУЛИРУЕМЫЕ ДОХОДЫ БЮДЖЕТОВ НА 2002 ГОД</t>
  </si>
  <si>
    <t>Детские дома</t>
  </si>
  <si>
    <t>компенсация на книгоиздат.продук.</t>
  </si>
  <si>
    <t xml:space="preserve">приобретение оборудования и </t>
  </si>
  <si>
    <t>прочие текущие расходы на закуп</t>
  </si>
  <si>
    <t>ОБСЛУЖИВАНИЕ ГОСУДАРСТВЕННОГО И МУНИЦИПАЛЬНОГО ДОЛГА</t>
  </si>
  <si>
    <t>1300</t>
  </si>
  <si>
    <t>компенсация на книгоизд.продукц.</t>
  </si>
  <si>
    <t>ДОРОЖНОЕ ХОЗЯЙСТВО (ДОРОЖНЫЙ ФОНД)</t>
  </si>
  <si>
    <t>Предоставление субсидий бюджетным, автономным учреждениям и иным некоммерческим организациям</t>
  </si>
  <si>
    <t xml:space="preserve">Иные бюджетные ассигнования </t>
  </si>
  <si>
    <t>КОМИТЕТ ПО УПРАВЛЕНИЮ ИМУЩЕСТВОМ ПЕТУШИНСКОГО РАЙОНА  - ВСЕГО</t>
  </si>
  <si>
    <t>14.4.</t>
  </si>
  <si>
    <t>14.6.</t>
  </si>
  <si>
    <t>компенсация на книгоиздат.прод.</t>
  </si>
  <si>
    <t>командир.и служебные разъезды</t>
  </si>
  <si>
    <t>Поликлиники,амбулатории</t>
  </si>
  <si>
    <t>15.9.</t>
  </si>
  <si>
    <t>0702</t>
  </si>
  <si>
    <t>ОБЕСПЕЧЕНИЕ ДЕЯТЕЛЬНОСТИ ФИНАНСОВЫХ, НАЛОГОВЫХ И ТАМОЖЕННЫХ ОРГАНОВ ГОСУДАРСТВЕННОЙ ВЛАСТИ СУБЪЕКТОВ РФ И ОРГАНОВ МЕСТНОГО САМОУПРАВЛЕНИЯ</t>
  </si>
  <si>
    <t>СОЦИАЛЬНАЯ ПОЛИТИКА</t>
  </si>
  <si>
    <t>Утверждено</t>
  </si>
  <si>
    <t>командировки и служ.разъезды</t>
  </si>
  <si>
    <t>СОЦИАЛЬНОЕ ОБЕСПЕЧЕНИЕ НАСЕЛЕНИЯ</t>
  </si>
  <si>
    <t>0700</t>
  </si>
  <si>
    <t>ДОШКОЛЬНОЕ ОБРАЗОВАНИЕ</t>
  </si>
  <si>
    <t>ОБЩЕЕ ОБРАЗОВАНИЕ</t>
  </si>
  <si>
    <t>ОБРАЗОВАНИЕ</t>
  </si>
  <si>
    <t>ДРУГИЕ ВОПРОСЫ В ОБЛАСТИ ОБРАЗОВАНИЯ</t>
  </si>
  <si>
    <t>КУЛЬТУРА И КИНЕМАТОГРАФИЯ</t>
  </si>
  <si>
    <t>0800</t>
  </si>
  <si>
    <t>компенсация на книгоиздательс-</t>
  </si>
  <si>
    <t>17.11.</t>
  </si>
  <si>
    <t>Военкомат</t>
  </si>
  <si>
    <t xml:space="preserve">Повышение плодородия почв </t>
  </si>
  <si>
    <t>20.1.</t>
  </si>
  <si>
    <t>20.2.</t>
  </si>
  <si>
    <t>ции сжиженного газа населени.</t>
  </si>
  <si>
    <t>20.4.</t>
  </si>
  <si>
    <t>20.3.</t>
  </si>
  <si>
    <t xml:space="preserve">Возмещение разницы в ценах по </t>
  </si>
  <si>
    <t>твердому топл., реализ.населению</t>
  </si>
  <si>
    <t>20.5.</t>
  </si>
  <si>
    <t>20.6.</t>
  </si>
  <si>
    <t>20.7.</t>
  </si>
  <si>
    <t>20.8.</t>
  </si>
  <si>
    <t>20.9.</t>
  </si>
  <si>
    <t>20.10.</t>
  </si>
  <si>
    <t>20.11.</t>
  </si>
  <si>
    <t>Расходы на оказание материаль-</t>
  </si>
  <si>
    <t>ной помощи малоимущим</t>
  </si>
  <si>
    <t>20.12.</t>
  </si>
  <si>
    <t>20.13.</t>
  </si>
  <si>
    <t>20.14.</t>
  </si>
  <si>
    <t>20.15.</t>
  </si>
  <si>
    <t xml:space="preserve">Перевод местных бюджетов на </t>
  </si>
  <si>
    <t>казначейское исполнение</t>
  </si>
  <si>
    <t>20.16.</t>
  </si>
  <si>
    <t>20.17.</t>
  </si>
  <si>
    <t>20.18.</t>
  </si>
  <si>
    <t xml:space="preserve">Управление социальной защиты </t>
  </si>
  <si>
    <t>населения</t>
  </si>
  <si>
    <t>Доплаты к пенсиям муниципальн.</t>
  </si>
  <si>
    <t xml:space="preserve">Пособия гражданам, имеющим </t>
  </si>
  <si>
    <t>детей,за счет субсидии</t>
  </si>
  <si>
    <t xml:space="preserve">Пособия гражданам,имеющим </t>
  </si>
  <si>
    <t>детей - погашение кредиторской</t>
  </si>
  <si>
    <t>задолженности прошлых лет</t>
  </si>
  <si>
    <t>возмещение материального ущер-</t>
  </si>
  <si>
    <t>Работники законодательного (представительного) органа муниципальной власти Петушинского района</t>
  </si>
  <si>
    <t>Работники контрольно-счетного органа Петушинского района</t>
  </si>
  <si>
    <t>Глава администрации района</t>
  </si>
  <si>
    <t>Работники администрации Петушинского района</t>
  </si>
  <si>
    <t>Работники комитета по управлению имуществом Петушинского района</t>
  </si>
  <si>
    <t>Расходы на выплаты по оплате труда работников администрации Петушинского района в рамках непрограммных расходов органов муниципальной власти</t>
  </si>
  <si>
    <t>Работники финансового управления  администрации Петушинского района</t>
  </si>
  <si>
    <t xml:space="preserve">Расходы на выплаты по оплате труда работников финансового управления администрации Петушинского района в рамках непрограммных расходов органов муниципальной власти </t>
  </si>
  <si>
    <t xml:space="preserve"> Расходы на обеспечение  функций финансового управления администрации Петушинского района в рамках непрограммных расходов  органов муниципальной власти</t>
  </si>
  <si>
    <t>Резервный фонд администрации района в  рамках непрограммных расходов органов муниципальной власти</t>
  </si>
  <si>
    <t>Пенсия за выслугу лет муниципальным служащим и лицам, замещавшим муниципальные должности в  рамках непрограммных расходов органов муниципальной власти</t>
  </si>
  <si>
    <t>Расходы за счет субвенции на государственную регистрацию актов гражданского состояния в  рамках непрограммных расходов органов муниципальной власти</t>
  </si>
  <si>
    <t>Оценка недвижимости, признание прав и регулирование отношений муниципальной собственности в  рамках непрограммных расходов органов муниципальной власти</t>
  </si>
  <si>
    <t>Расходы на проведение земельно - кадастровых и оценочных работ в  рамках непрограммных расходов органов муниципальной власти</t>
  </si>
  <si>
    <t>Пенсия за выслугу лет муниципальным служащим и лицам, замещавшим муниципальные должности, в  рамках непрограммных расходов органов муниципальной власти</t>
  </si>
  <si>
    <t>Расходы за счет субсидии на обеспечение равной доступности услуг общественного транспорта для отдельных категорий граждан в  рамках непрограммных расходов органов муниципальной власти</t>
  </si>
  <si>
    <t>Расходы  на обеспечение равной доступности услуг общественного транспорта для отдельных категорий граждан, в  рамках непрограммных расходов органов муниципальной власти</t>
  </si>
  <si>
    <t>Расходы обеспечение деятельности муниципального бюджетного учреждения "Редакция радиовещания", в  рамках непрограммных расходов органов муниципальной власти</t>
  </si>
  <si>
    <t>Расходы на обеспечение  функций контрольно-счетного органа Петушинского района в рамках непрограммных расходов  органов муниципальной власти</t>
  </si>
  <si>
    <t xml:space="preserve">           депутатов Петушинского района</t>
  </si>
  <si>
    <t>ба и предоставление льгот реаби-</t>
  </si>
  <si>
    <t>ния и расходных материалов</t>
  </si>
  <si>
    <t>*командировки и служебн.разъезды</t>
  </si>
  <si>
    <t>*оплата транспортных услуг</t>
  </si>
  <si>
    <t>*оплата услуг связи</t>
  </si>
  <si>
    <t>*прочие текущие расходы на закуп</t>
  </si>
  <si>
    <t>ку товаров и оплату услуг</t>
  </si>
  <si>
    <t>*оплата коммунальных услуг</t>
  </si>
  <si>
    <t>*трансферты населению</t>
  </si>
  <si>
    <t>Вечерняя школа</t>
  </si>
  <si>
    <t>*приобретение предметов снабже</t>
  </si>
  <si>
    <t>Райметодкабинет</t>
  </si>
  <si>
    <t>Вид расхо-дов</t>
  </si>
  <si>
    <t>1.6.</t>
  </si>
  <si>
    <t>Фильмотека</t>
  </si>
  <si>
    <t>1.7.</t>
  </si>
  <si>
    <t>и расходных материалов</t>
  </si>
  <si>
    <t>*командировки и служеб.разъезды</t>
  </si>
  <si>
    <t>*прочие текущ.расходы на закупки</t>
  </si>
  <si>
    <t>*приобретение оборудования и</t>
  </si>
  <si>
    <t>предметов длит.пользования</t>
  </si>
  <si>
    <t>1.8.</t>
  </si>
  <si>
    <t>* оплата труда</t>
  </si>
  <si>
    <t xml:space="preserve">Функционирование органов </t>
  </si>
  <si>
    <t>1102</t>
  </si>
  <si>
    <t xml:space="preserve">Массовый спорт </t>
  </si>
  <si>
    <t>местного самоуправления</t>
  </si>
  <si>
    <t>энергетики и электрофикации</t>
  </si>
  <si>
    <t>автомобильного транспорта</t>
  </si>
  <si>
    <t>Жилищно-коммунальное хо-</t>
  </si>
  <si>
    <t>зяйство - всего</t>
  </si>
  <si>
    <t>чрезвычайных ситуаций и пос-</t>
  </si>
  <si>
    <t>ледствий стихийных бедствий</t>
  </si>
  <si>
    <t>Прочие учреждения и мероприя</t>
  </si>
  <si>
    <t>тия в области образования</t>
  </si>
  <si>
    <t>Средства массовой информа-</t>
  </si>
  <si>
    <t xml:space="preserve">             Налог с продаж</t>
  </si>
  <si>
    <t>Единый налог,взимаемый в</t>
  </si>
  <si>
    <t>ным расчетам из районного</t>
  </si>
  <si>
    <t>бюджета</t>
  </si>
  <si>
    <t xml:space="preserve">         Всего доходов</t>
  </si>
  <si>
    <t xml:space="preserve">           РАСХОДЫ</t>
  </si>
  <si>
    <t>Государственное управление</t>
  </si>
  <si>
    <t xml:space="preserve"> *оплата труда</t>
  </si>
  <si>
    <t xml:space="preserve">Промышленность ,энергетика и </t>
  </si>
  <si>
    <t>строительство</t>
  </si>
  <si>
    <t>Сельское хозяйство и рыбо-</t>
  </si>
  <si>
    <t xml:space="preserve">   командировки и служебные разъез.</t>
  </si>
  <si>
    <r>
      <t xml:space="preserve">   </t>
    </r>
    <r>
      <rPr>
        <sz val="10"/>
        <rFont val="Arial Cyr"/>
        <family val="2"/>
      </rPr>
      <t>прочие текущие расходы на закупку</t>
    </r>
  </si>
  <si>
    <t>налоговые</t>
  </si>
  <si>
    <t>доходы</t>
  </si>
  <si>
    <t>Админис-</t>
  </si>
  <si>
    <t>остальные</t>
  </si>
  <si>
    <t>Обслуживание муниципального долга</t>
  </si>
  <si>
    <t>0111</t>
  </si>
  <si>
    <t>Единый налог на вмененный</t>
  </si>
  <si>
    <t>Налог на имущество пред-</t>
  </si>
  <si>
    <t>полезных</t>
  </si>
  <si>
    <t>ископае-</t>
  </si>
  <si>
    <t>мых</t>
  </si>
  <si>
    <t>и сборы</t>
  </si>
  <si>
    <t>санкции,</t>
  </si>
  <si>
    <t>Фельдшерско-акушерские пункты</t>
  </si>
  <si>
    <t>Детские дошкольные учреждения</t>
  </si>
  <si>
    <t>хозяйства</t>
  </si>
  <si>
    <t>Центр соц.обслуживания населения</t>
  </si>
  <si>
    <t>*командировски и служ.разъезды</t>
  </si>
  <si>
    <t>радио</t>
  </si>
  <si>
    <t>Физическая культура и спорт</t>
  </si>
  <si>
    <t>по бюджету на</t>
  </si>
  <si>
    <t>2001 г.</t>
  </si>
  <si>
    <t>Проект бюджета</t>
  </si>
  <si>
    <t xml:space="preserve">                  ДОХОДЫ</t>
  </si>
  <si>
    <t>или от деятельности, в т.ч.:</t>
  </si>
  <si>
    <t>арендная плата за земди гор.и пос</t>
  </si>
  <si>
    <t>доходы от сдачи в аренду г/имущ.</t>
  </si>
  <si>
    <t xml:space="preserve"> Безвозмездные перечисления</t>
  </si>
  <si>
    <t xml:space="preserve"> От бюджетов других уровней</t>
  </si>
  <si>
    <t>ным расчетам из областного</t>
  </si>
  <si>
    <t>"О соц.защите инв. В РФ"</t>
  </si>
  <si>
    <t>Расходы на реализацию ФЗ</t>
  </si>
  <si>
    <t>0408</t>
  </si>
  <si>
    <t>ТРАНСПОРТ</t>
  </si>
  <si>
    <t>Иные бюджетные ассигнования</t>
  </si>
  <si>
    <t>"УПРАВЛЕНИЕ ОБРАЗОВАНИЯ АДМИНИСТРАЦИИ ПЕТУШИНСКОГО РАЙОНА" - ВСЕГО</t>
  </si>
  <si>
    <t xml:space="preserve">Финансовая помощь бюджетам </t>
  </si>
  <si>
    <t>Прочие расходы,не отнесенные</t>
  </si>
  <si>
    <t>к другим подразделам</t>
  </si>
  <si>
    <t xml:space="preserve">   Всего расходов</t>
  </si>
  <si>
    <t>Кредиторская задолженность</t>
  </si>
  <si>
    <t>14.3.</t>
  </si>
  <si>
    <t>14.5.</t>
  </si>
  <si>
    <t>14.9.</t>
  </si>
  <si>
    <t>14.7.</t>
  </si>
  <si>
    <t>14.8.</t>
  </si>
  <si>
    <t>14.10.</t>
  </si>
  <si>
    <t>15.3.</t>
  </si>
  <si>
    <t>15.4.</t>
  </si>
  <si>
    <t>15.5.</t>
  </si>
  <si>
    <t>15.6.</t>
  </si>
  <si>
    <t>15.7.</t>
  </si>
  <si>
    <t>15.8.</t>
  </si>
  <si>
    <t>16.1.</t>
  </si>
  <si>
    <t>16.3.</t>
  </si>
  <si>
    <t>16.4.</t>
  </si>
  <si>
    <t>16.5.</t>
  </si>
  <si>
    <t>16.6.</t>
  </si>
  <si>
    <t>16.7.</t>
  </si>
  <si>
    <t>предприни-</t>
  </si>
  <si>
    <t>мательства</t>
  </si>
  <si>
    <t>расходы</t>
  </si>
  <si>
    <t>О802</t>
  </si>
  <si>
    <t>О701</t>
  </si>
  <si>
    <t>Приложение №2</t>
  </si>
  <si>
    <t>под-</t>
  </si>
  <si>
    <t>Целе-</t>
  </si>
  <si>
    <t>вая</t>
  </si>
  <si>
    <t>Вид</t>
  </si>
  <si>
    <t>рас-</t>
  </si>
  <si>
    <t>хода</t>
  </si>
  <si>
    <t>Объем (тыс.руб.)</t>
  </si>
  <si>
    <t>Всего</t>
  </si>
  <si>
    <t>Крутовский сельский округ</t>
  </si>
  <si>
    <t>8.1.</t>
  </si>
  <si>
    <t>8.2.</t>
  </si>
  <si>
    <t>9.</t>
  </si>
  <si>
    <t>Ларионовский сельский округ</t>
  </si>
  <si>
    <t>9.1.</t>
  </si>
  <si>
    <t>9.2.</t>
  </si>
  <si>
    <t>10.</t>
  </si>
  <si>
    <t>10.1.</t>
  </si>
  <si>
    <t>10.2.</t>
  </si>
  <si>
    <t>10.3.</t>
  </si>
  <si>
    <t>Нагорный сельский округ</t>
  </si>
  <si>
    <t>11.1.</t>
  </si>
  <si>
    <t>11.2.</t>
  </si>
  <si>
    <t>11.3.</t>
  </si>
  <si>
    <t>Болдинский сельский округ</t>
  </si>
  <si>
    <t>спорта</t>
  </si>
  <si>
    <t>ФИНАНСОВОЕ УПРАВЛЕНИЕ АДМИНИСТРАЦИИ ПЕТУШИНСКОГО РАЙОНА - ВСЕГО</t>
  </si>
  <si>
    <t>Ведомственные расходы в облас-</t>
  </si>
  <si>
    <t>ти социального обеспечения</t>
  </si>
  <si>
    <t>Расходы бюджетов субъектов РФ</t>
  </si>
  <si>
    <t>и муницип.образований на возме-</t>
  </si>
  <si>
    <t>щение льгот по оплате жилищно-</t>
  </si>
  <si>
    <t>коммунальных услуг и услуг связи</t>
  </si>
  <si>
    <t xml:space="preserve"> военнослужащим,сотрудникам</t>
  </si>
  <si>
    <t>милиции</t>
  </si>
  <si>
    <t>щение льгот гражданам,подвергш.</t>
  </si>
  <si>
    <t>радиационному воздействию ЧАЭС</t>
  </si>
  <si>
    <t>аварии на ПО "Маяк"</t>
  </si>
  <si>
    <t>Расходы на реализацию льгот</t>
  </si>
  <si>
    <t>установленных ФЗ "Об инвалидах",</t>
  </si>
  <si>
    <t>имеющим детей</t>
  </si>
  <si>
    <t>Субвенции на реализацию ФЗ "О</t>
  </si>
  <si>
    <t>гос.пособиях гражданам,имеющим</t>
  </si>
  <si>
    <t>детей"</t>
  </si>
  <si>
    <t>Выплата процентов по государст-</t>
  </si>
  <si>
    <t>расходных материалов</t>
  </si>
  <si>
    <t xml:space="preserve">*командировочные и служебные </t>
  </si>
  <si>
    <t xml:space="preserve">   О106</t>
  </si>
  <si>
    <t xml:space="preserve">     О26</t>
  </si>
  <si>
    <t xml:space="preserve"> *прочие налоговые платежи и</t>
  </si>
  <si>
    <t xml:space="preserve"> сборы</t>
  </si>
  <si>
    <t>Неналоговые доходы</t>
  </si>
  <si>
    <t xml:space="preserve"> * доходы от имущества,находя-</t>
  </si>
  <si>
    <t>щегося в государственной или</t>
  </si>
  <si>
    <t>на закупки товаров и оплату услуг</t>
  </si>
  <si>
    <t>16.10.</t>
  </si>
  <si>
    <t>Расходы на приобретение жилья</t>
  </si>
  <si>
    <t>за счет областной субсидии</t>
  </si>
  <si>
    <t>*жилищное строительство</t>
  </si>
  <si>
    <t>служащим</t>
  </si>
  <si>
    <t>О707</t>
  </si>
  <si>
    <t>7.4.</t>
  </si>
  <si>
    <t>*трасферты населению</t>
  </si>
  <si>
    <t>7.5.</t>
  </si>
  <si>
    <t>7.6.</t>
  </si>
  <si>
    <t>7.7.</t>
  </si>
  <si>
    <t>7.8.</t>
  </si>
  <si>
    <t>8.3.</t>
  </si>
  <si>
    <t>8.4.</t>
  </si>
  <si>
    <t>*прочие текущие расходы на закуп-</t>
  </si>
  <si>
    <t>ки товаров и оплату услуг</t>
  </si>
  <si>
    <t>8.5.</t>
  </si>
  <si>
    <t>*командировки и служ.разъезды</t>
  </si>
  <si>
    <t xml:space="preserve">8.6. </t>
  </si>
  <si>
    <t>8.7.</t>
  </si>
  <si>
    <t>8.8.</t>
  </si>
  <si>
    <t>8.9.</t>
  </si>
  <si>
    <t>8.10.</t>
  </si>
  <si>
    <t>Фельдшерско-акушерский пункт</t>
  </si>
  <si>
    <t>Прочие расходы -материальная помощь</t>
  </si>
  <si>
    <t>*оплата  транспортных услуг</t>
  </si>
  <si>
    <t>11.10.</t>
  </si>
  <si>
    <t>11.11.</t>
  </si>
  <si>
    <t>Школа</t>
  </si>
  <si>
    <t>Дома культуры</t>
  </si>
  <si>
    <t>12.8.</t>
  </si>
  <si>
    <t>Народные колективы</t>
  </si>
  <si>
    <t>12.10.</t>
  </si>
  <si>
    <t xml:space="preserve">12.11. </t>
  </si>
  <si>
    <t xml:space="preserve"> *трансферты населению</t>
  </si>
  <si>
    <t>Прочие расходы не отнесенные к</t>
  </si>
  <si>
    <t>другим видам расходов</t>
  </si>
  <si>
    <t xml:space="preserve">                                  на 2002 год</t>
  </si>
  <si>
    <t>Функционирование органов мест-</t>
  </si>
  <si>
    <t>леустройства и землепользования</t>
  </si>
  <si>
    <t xml:space="preserve">   закупку товаров и оплату услуг</t>
  </si>
  <si>
    <t xml:space="preserve">   предметов длител.пользования</t>
  </si>
  <si>
    <t xml:space="preserve">   оплат услуг связи</t>
  </si>
  <si>
    <t xml:space="preserve">   предметов длительного пользов.</t>
  </si>
  <si>
    <t xml:space="preserve">   прочие текущие расходы на за-</t>
  </si>
  <si>
    <t>ситема</t>
  </si>
  <si>
    <t xml:space="preserve">   приобретение оборудования  и</t>
  </si>
  <si>
    <t>Районный Дом культуры</t>
  </si>
  <si>
    <t>Расходы за счет аренды</t>
  </si>
  <si>
    <t>0804</t>
  </si>
  <si>
    <t>Плата за пользование</t>
  </si>
  <si>
    <t>водными объектами</t>
  </si>
  <si>
    <t>Налог на прибыль банков и</t>
  </si>
  <si>
    <t>страховщиков</t>
  </si>
  <si>
    <t xml:space="preserve">Сумма </t>
  </si>
  <si>
    <t>Госпошли-</t>
  </si>
  <si>
    <t>Платежи за пользование</t>
  </si>
  <si>
    <t>лесным фондом</t>
  </si>
  <si>
    <t>Прочие</t>
  </si>
  <si>
    <t xml:space="preserve">  начисления на оплату труда</t>
  </si>
  <si>
    <t>1.2.</t>
  </si>
  <si>
    <t>Администрация</t>
  </si>
  <si>
    <t>риятий по развитию растениеводства</t>
  </si>
  <si>
    <t>и водных биологических ресурсов</t>
  </si>
  <si>
    <t>Мероприятия по гражданской обороне</t>
  </si>
  <si>
    <t xml:space="preserve">                  расходов районного бюджета Петушинского района за 2001 год</t>
  </si>
  <si>
    <t>Управление социальной защ.населения</t>
  </si>
  <si>
    <t>Оздоровительный   лагерь "Дружный "</t>
  </si>
  <si>
    <t>Игра "Зарница"</t>
  </si>
  <si>
    <t>оплата прочих услуг и проч.тек.расходы</t>
  </si>
  <si>
    <t>Учитель года</t>
  </si>
  <si>
    <t>Юбилей школ</t>
  </si>
  <si>
    <t>Детский дом Сасс</t>
  </si>
  <si>
    <t xml:space="preserve">   в том числе</t>
  </si>
  <si>
    <t>О806</t>
  </si>
  <si>
    <t>18.3.</t>
  </si>
  <si>
    <t>Семенная инспекция</t>
  </si>
  <si>
    <t>О805</t>
  </si>
  <si>
    <t>оплата коммунальных  услуг</t>
  </si>
  <si>
    <t>Повышение плодородия почв-</t>
  </si>
  <si>
    <t>прочие текущие расходы</t>
  </si>
  <si>
    <t>твердому топливу</t>
  </si>
  <si>
    <t>Платежи в фонд ОМС на неработающее</t>
  </si>
  <si>
    <t>население</t>
  </si>
  <si>
    <t>ОХРАНА СЕМЬИ И ДЕТСТВА</t>
  </si>
  <si>
    <t>по профилактике,выявлению и</t>
  </si>
  <si>
    <t>лечению больных туберкулезом</t>
  </si>
  <si>
    <t xml:space="preserve">   питание учащихся 1,5%</t>
  </si>
  <si>
    <t xml:space="preserve">Субсидии </t>
  </si>
  <si>
    <t>областно-</t>
  </si>
  <si>
    <t>го бюджета</t>
  </si>
  <si>
    <t xml:space="preserve">Итого </t>
  </si>
  <si>
    <t>Единый налог на вмененный доход</t>
  </si>
  <si>
    <t>юридических лиц</t>
  </si>
  <si>
    <t>капитальный ремонт</t>
  </si>
  <si>
    <t xml:space="preserve"> в том числе</t>
  </si>
  <si>
    <t>О801</t>
  </si>
  <si>
    <t>сжиженного газа населению</t>
  </si>
  <si>
    <t>Возмещение разницы в ценах по</t>
  </si>
  <si>
    <t>помощи малоимущим</t>
  </si>
  <si>
    <t>20.20.</t>
  </si>
  <si>
    <t>Московский индустриальный банк</t>
  </si>
  <si>
    <t xml:space="preserve">  в том числе</t>
  </si>
  <si>
    <t>НАЦИОНАЛЬНАЯ БЕЗОПАСНОСТЬ И ПРАВООХРАНИТЕЛЬНАЯ ДЕЯТЕЛЬНОСТЬ</t>
  </si>
  <si>
    <t>0500</t>
  </si>
  <si>
    <t>ЖИЛИЩНО-КОММУНАЛЬНОЕ ХОЗЯЙСТВО</t>
  </si>
  <si>
    <t>Выполнение других обязательств района  в  рамках непрограммных расходов органов муниципальной власти</t>
  </si>
  <si>
    <t>Раздел под-раздел</t>
  </si>
  <si>
    <t>9590000000</t>
  </si>
  <si>
    <t>9590000110</t>
  </si>
  <si>
    <t>9590000190</t>
  </si>
  <si>
    <t>9990020260</t>
  </si>
  <si>
    <t>9300000000</t>
  </si>
  <si>
    <t>9390000000</t>
  </si>
  <si>
    <t>9390000110</t>
  </si>
  <si>
    <t>9390000190</t>
  </si>
  <si>
    <t>Контрольно-счетный орган Петушинского района</t>
  </si>
  <si>
    <t>9610000110</t>
  </si>
  <si>
    <t>9610000000</t>
  </si>
  <si>
    <t>9690000000</t>
  </si>
  <si>
    <t>9690000110</t>
  </si>
  <si>
    <t>9690000190</t>
  </si>
  <si>
    <t>9990070010</t>
  </si>
  <si>
    <t>9990070020</t>
  </si>
  <si>
    <t>9990020230</t>
  </si>
  <si>
    <t>9990059300</t>
  </si>
  <si>
    <t>9990021300</t>
  </si>
  <si>
    <t>9990021170</t>
  </si>
  <si>
    <t>9990002590</t>
  </si>
  <si>
    <t>9990003590</t>
  </si>
  <si>
    <t>0160100000</t>
  </si>
  <si>
    <t>0160100110</t>
  </si>
  <si>
    <t>0160100190</t>
  </si>
  <si>
    <t>0400000000</t>
  </si>
  <si>
    <t>0400260300</t>
  </si>
  <si>
    <t>1000220040</t>
  </si>
  <si>
    <t>9990021310</t>
  </si>
  <si>
    <t>99900ФЦ590</t>
  </si>
  <si>
    <t>9990070150</t>
  </si>
  <si>
    <t>99900S0150</t>
  </si>
  <si>
    <t>9990060160</t>
  </si>
  <si>
    <t>9990005590</t>
  </si>
  <si>
    <t>9990004590</t>
  </si>
  <si>
    <t>9790000000</t>
  </si>
  <si>
    <t>9790000110</t>
  </si>
  <si>
    <t>0600100440</t>
  </si>
  <si>
    <t>0600770590</t>
  </si>
  <si>
    <t>0600670490</t>
  </si>
  <si>
    <t>0600200450</t>
  </si>
  <si>
    <t>0600670470</t>
  </si>
  <si>
    <t>0600300460</t>
  </si>
  <si>
    <t>0601170960</t>
  </si>
  <si>
    <t>0601300110</t>
  </si>
  <si>
    <t>0601300190</t>
  </si>
  <si>
    <t>0601300660</t>
  </si>
  <si>
    <t>0600670480</t>
  </si>
  <si>
    <t>0600870540</t>
  </si>
  <si>
    <t>0600870560</t>
  </si>
  <si>
    <t>0600970650</t>
  </si>
  <si>
    <t>0601070070</t>
  </si>
  <si>
    <t>1100100690</t>
  </si>
  <si>
    <t>1100870230</t>
  </si>
  <si>
    <t>1100200790</t>
  </si>
  <si>
    <t>1100500890</t>
  </si>
  <si>
    <t>1100300110</t>
  </si>
  <si>
    <t>1100300190</t>
  </si>
  <si>
    <t>1100300930</t>
  </si>
  <si>
    <t>1100400900</t>
  </si>
  <si>
    <t>0700120450</t>
  </si>
  <si>
    <t>1100700910</t>
  </si>
  <si>
    <t>9400000000</t>
  </si>
  <si>
    <t>9490000110</t>
  </si>
  <si>
    <t>9490000190</t>
  </si>
  <si>
    <t>0230121090</t>
  </si>
  <si>
    <t>0314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</si>
  <si>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</si>
  <si>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</si>
  <si>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0800100590</t>
  </si>
  <si>
    <t>9990021180</t>
  </si>
  <si>
    <t>Расходы на осуществление мероприятий по отлову безнадзорных животных в  рамках непрограммных расходов органов муниципальной власти</t>
  </si>
  <si>
    <t>0501</t>
  </si>
  <si>
    <t>ЖИЛИЩНОЕ ХОЗЯЙСТВО</t>
  </si>
  <si>
    <t>Расходы на уплату взносов в фонд капитального ремонта в рамках непрограммных расходов  органов муниципальной власти</t>
  </si>
  <si>
    <t>9990021191</t>
  </si>
  <si>
    <t>9610000190</t>
  </si>
  <si>
    <t>ДОПОЛНИТЕЛЬНОЕ ОБРАЗОВАНИЕ ДЕТЕЙ</t>
  </si>
  <si>
    <t>0703</t>
  </si>
  <si>
    <t>1400000000</t>
  </si>
  <si>
    <t>МОЛОДЕЖНАЯ ПОЛИТИКА</t>
  </si>
  <si>
    <t>9990070920</t>
  </si>
  <si>
    <t>0505</t>
  </si>
  <si>
    <t>9990071370</t>
  </si>
  <si>
    <t xml:space="preserve">Субвенция на осуществление отдельных государственных полномочий  по региональному государственному жилищному надзору и лицензионному контролю в рамках непрограммных расходов  органов муниципальной власти </t>
  </si>
  <si>
    <t>9990071390</t>
  </si>
  <si>
    <t>99900S1390</t>
  </si>
  <si>
    <t>Расходы на софинансирование мероприятий по предоставлению  государственных и муниципальных услуг по принципу одного окна в  рамках непрограммных расходов органов муниципальной власти</t>
  </si>
  <si>
    <t>Расходы за  счёт субсидии на предоставление государственных и муниципальных услуг по принципу одного окна в  рамках непрограммных расходов органов муниципальной власти</t>
  </si>
  <si>
    <t>1200322000</t>
  </si>
  <si>
    <t>0600400600</t>
  </si>
  <si>
    <t>Расходы за счет субвенции на реализацию отдельных государственных полномочий по вопросам административного законодательства в рамках непрограммных расходов органов муниципальной власти</t>
  </si>
  <si>
    <t>0601300670</t>
  </si>
  <si>
    <t>9990070040</t>
  </si>
  <si>
    <t>99900S0080</t>
  </si>
  <si>
    <t>Расходы по софинансированию обеспечения территорий документацией для осуществления градостроительной деятельности в  рамках непрограммных расходов органов муниципальной власти</t>
  </si>
  <si>
    <t>9990070080</t>
  </si>
  <si>
    <t>1600170810</t>
  </si>
  <si>
    <t>КОММУНАЛЬНОЕ ХОЗЯЙСТВО</t>
  </si>
  <si>
    <t>0502</t>
  </si>
  <si>
    <t>2100321400</t>
  </si>
  <si>
    <t>1400221120</t>
  </si>
  <si>
    <t>16001S0810</t>
  </si>
  <si>
    <t>1800220020</t>
  </si>
  <si>
    <t>0105</t>
  </si>
  <si>
    <t>СУДЕБНАЯ СИСТЕМА</t>
  </si>
  <si>
    <t>9990051200</t>
  </si>
  <si>
    <t>Расходы за счёт субвенции на осуществление полномочий по составлению (изменению, дополнению)  списков кандидатов в присяжные заседатели федеральных судов общей юрисдикции в Российской Федерации в рамках непрограммных расходов органов муниципальной власти</t>
  </si>
  <si>
    <t>1100972470</t>
  </si>
  <si>
    <t>11009S2470</t>
  </si>
  <si>
    <t xml:space="preserve"> "КОМИТЕТ ПО КУЛЬТУРЕ И ТУРИЗМУ АДМИНИСТРАЦИИ ПЕТУШИНСКОГО РАЙОНА" - ВСЕГО</t>
  </si>
  <si>
    <t>0600571470</t>
  </si>
  <si>
    <t>0600471470</t>
  </si>
  <si>
    <t>ДРУГИЕ ВОПРОСЫ В ОБЛАСТИ НАЦИОНАЛЬНОЙ БЕЗОПАСНОСТИ И ПРАВООХРАНИТЕЛЬНОЙ ДЕЯТЕЛЬНОСТИ</t>
  </si>
  <si>
    <t>Расходы за счет субсидии на предоставление жилищных субсидий государственным гражданским служащим Владимирской области, работникам государственных учреждений, финансируемых из областного бюджета, муниципальным служащим и работникам учреждений бюджетной сферы, финансируемых из местных бюджетов, в  рамках непрограммных расходов органов муниципальной власти</t>
  </si>
  <si>
    <t>2300170090</t>
  </si>
  <si>
    <t>23001S0090</t>
  </si>
  <si>
    <t>Расходы за счёт субвенции на осуществление отдельных государственных полномочий Владимирской области в сфере обращения с безнадзорными животными  в  рамках непрограммных расходов органов муниципальной власти</t>
  </si>
  <si>
    <t>ДРУГИЕ ВОПРОСЫ В ОБЛАСТИ ЖИЛИЩНО КОММУНАЛЬНОГО ХОЗЯЙСТВА</t>
  </si>
  <si>
    <t>Расходы на обеспечение деятельности муниципаль-ного казенного учреждения "Петушинский районный архив" в  рамках непрограммных расходов органов муниципальной власти</t>
  </si>
  <si>
    <t>06005S1470</t>
  </si>
  <si>
    <t>0400120310</t>
  </si>
  <si>
    <t>Социальное обеспечение и иные выплаты населению в рамках непрограммных расходов  органов муниципальной власти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</si>
  <si>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</t>
  </si>
  <si>
    <t>Расходы на обеспечение  функций муниципальных органов в рамках непрограммных расходов органов муниципальной власти</t>
  </si>
  <si>
    <t>Расходы на выплаты по оплате труда работников Контрольно-счетного органа Петушинского района в рамках непрограммных расходов органов муниципальной власти</t>
  </si>
  <si>
    <t xml:space="preserve">Расходы на выплаты по оплате труда главы администрации Петушинского района в рамках непрограммных расходов органов исполнительной власти </t>
  </si>
  <si>
    <t xml:space="preserve">Расходы на обеспечение функций главы администрации Петушинского района в рамках непрограммных расходов органов исполнительной власти </t>
  </si>
  <si>
    <t>Расходы за счет субвенции на обепечение деятельнос-ти комиссий по делам несовершеннолетних и защите их прав в рамках непрограммных расходов органов муниципальной власти</t>
  </si>
  <si>
    <t>Расходы на обеспечение деятельности муниципального казенного учреждения "Управление по административному и хозяйственному обеспечению" в  рамках непрограммных расходов органов муниципальной власти</t>
  </si>
  <si>
    <t>1800000000</t>
  </si>
  <si>
    <t>2100000000</t>
  </si>
  <si>
    <t>Расходы на обеспечение деятельности муниципаль-ного автономного некоммерческого учреждения Редакция районной газеты  "Вперед" в  рамках непрограммных расходов органов муниципальной власти</t>
  </si>
  <si>
    <t xml:space="preserve">Расходы на выплаты персоналу в целях обеспечения выполнения функций государственными (муниципаль-ными) органами, казёнными учреждениями, органами управления государственными внебюджетными фондами </t>
  </si>
  <si>
    <t>0700200430</t>
  </si>
  <si>
    <t>Расходы на обеспечение  функций муниципальных органов (администрация Петушинского района) в рамках непрограммных расходов органов муниципальной власти</t>
  </si>
  <si>
    <t>Расходы за счёт субсидии на обеспечение территорий документацией для осуществления градостроитель-ной деятельности в  рамках непрограммных расходов органов муниципальной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</si>
  <si>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</si>
  <si>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</si>
  <si>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МУНИЦИПАЛЬНЫХ ОБРАЗОВАНИЙ</t>
  </si>
  <si>
    <t>1401</t>
  </si>
  <si>
    <t xml:space="preserve">Межбюджетные трансферты </t>
  </si>
  <si>
    <t>Расходы на проведение районных спортивно - массовых мероприятий и участие в спортивных мероприятиях другого уровня  в рамках муниципальной программы "Развитие физической культуры и спорта в  Петушинском районе на 2015-2020 годы"</t>
  </si>
  <si>
    <t>11001S0390</t>
  </si>
  <si>
    <t>1100170390</t>
  </si>
  <si>
    <t>11002S0390</t>
  </si>
  <si>
    <t>1100270390</t>
  </si>
  <si>
    <t>11005S0390</t>
  </si>
  <si>
    <t>1100570390</t>
  </si>
  <si>
    <t>500</t>
  </si>
  <si>
    <t>1100200780</t>
  </si>
  <si>
    <t>Расходы на выплаты по оплате труда работников комитета по управлению имуществом Петушинского района в рамках непрограммных расходов органов муниципальной власти</t>
  </si>
  <si>
    <t>06004S1470</t>
  </si>
  <si>
    <t>0220120860</t>
  </si>
  <si>
    <t>06001S1510</t>
  </si>
  <si>
    <t>Межбюджетные трансферты</t>
  </si>
  <si>
    <t>1000420140</t>
  </si>
  <si>
    <t xml:space="preserve">        к решению Совета народных</t>
  </si>
  <si>
    <t>0100000000</t>
  </si>
  <si>
    <t>09001L4970</t>
  </si>
  <si>
    <t>0600000000</t>
  </si>
  <si>
    <t>1000000000</t>
  </si>
  <si>
    <t>Муниципальная программа "Развитие физической культуры и спорта в  Петушинском районе на 2015-2020 годы"</t>
  </si>
  <si>
    <t>0700000000</t>
  </si>
  <si>
    <t>1900000000</t>
  </si>
  <si>
    <t>1200000000</t>
  </si>
  <si>
    <t>1100000000</t>
  </si>
  <si>
    <t>0200000000</t>
  </si>
  <si>
    <t>0800000000</t>
  </si>
  <si>
    <t>1600000000</t>
  </si>
  <si>
    <t>2300000000</t>
  </si>
  <si>
    <t>0900000000</t>
  </si>
  <si>
    <t>11005L5192</t>
  </si>
  <si>
    <t>2100321500</t>
  </si>
  <si>
    <t>Расходы на выплаты по оплате труда работников законодательного (представительного) органа муниципальной власти Петушинского района в рамках непрограммных расходов органов муниципальной власти</t>
  </si>
  <si>
    <t>0180175672</t>
  </si>
  <si>
    <t>1400121240</t>
  </si>
  <si>
    <t>1200720820</t>
  </si>
  <si>
    <t>9990021380</t>
  </si>
  <si>
    <t>Расходы на демонтаж незаконных рекламных конструкций в  рамках непрограммных расходов органов муниципальной власти</t>
  </si>
  <si>
    <t>Другие вопросы в области социальной политики</t>
  </si>
  <si>
    <t>1000420240</t>
  </si>
  <si>
    <t>2500000000</t>
  </si>
  <si>
    <t>2500421360</t>
  </si>
  <si>
    <t>2500721370</t>
  </si>
  <si>
    <t>01801S5672</t>
  </si>
  <si>
    <t>9990006590</t>
  </si>
  <si>
    <t xml:space="preserve">Ведомственная структура расходов муниципального образования "Петушинский район" на 2019 год                                                                                                                                                                                                         </t>
  </si>
  <si>
    <t>План на 2019 год</t>
  </si>
  <si>
    <t>2200000000</t>
  </si>
  <si>
    <t>2200620440</t>
  </si>
  <si>
    <t>2201220490</t>
  </si>
  <si>
    <t>0130120070</t>
  </si>
  <si>
    <t>Расходы за счёт иных межбюджетных трансфертов на проведение мероприятий по предотвращению распространения борщевика Сосновского на территории области в  рамках непрограммных расходов органов муниципальной власти</t>
  </si>
  <si>
    <t>Муниципальная программы "Развитие человеческого капитала в Петушинском районе"</t>
  </si>
  <si>
    <t>Расходы на социальную рекламу предпринимательс-тва среди молодежи в рамках муниципальной программы «Развитие человеческого капитала в Петушинском районе»</t>
  </si>
  <si>
    <t>Расходы на проведение ежегодных конкурсов среди работников предприятий в рамках муниципальной программы "Развитие человеческого капитала в Петушинском районе"</t>
  </si>
  <si>
    <t>1800420080</t>
  </si>
  <si>
    <t>1100200770</t>
  </si>
  <si>
    <t>Муниципальная программа "Обеспечение общественного порядка и профилактики правонарушений в Петушинском районе"</t>
  </si>
  <si>
    <t>Расходы на приобретение фильмов и современных киноматериалов в рамках муниципальной программы "Обеспечение общественного порядка и профилактики правонарушений в Петушинском районе"</t>
  </si>
  <si>
    <t>Муниципальная программа «Обеспечение общественного порядка и профилактики правонарушений в Петушинском районе"</t>
  </si>
  <si>
    <t>Расходы на изготовление, установку и демонтаж социальной рекламы по правовому просвещению граждан в сфере противодействия коррупции, экстремизму и терроризму в рамках муниципальной программы «Обеспечение общественного порядка и профилактики правонарушений в Петушинском районе»</t>
  </si>
  <si>
    <t>Расходы на организацию и проведение ежегодного районного соревнования за присвоение звания "Лучший участковый уполномоченный полиции Петушинского района" в рамках муниципальной программы «Обеспечение общественного порядка и профилактики правонарушений в Петушинском районе»</t>
  </si>
  <si>
    <t>Прочие межбюджетные трансферты общего характера</t>
  </si>
  <si>
    <t>1403</t>
  </si>
  <si>
    <t>Иные межбюджетные трансферты на сбалансированность местных бюджетов в  рамках непрограммных расходов органов муниципальной власти</t>
  </si>
  <si>
    <t>9990020470</t>
  </si>
  <si>
    <t>Муниципальная программа "Управление  муниципальными финансами и муниципальным долгом Петушинского района"</t>
  </si>
  <si>
    <t>Процентные платежи по муниципальному долгу Петушинского района в рамках подпрограммы «Управление муниципальным долгом Петушинского района» муниципальной программы "Управление  муниципальными финансами и муниципальным долгом Петушинского района"</t>
  </si>
  <si>
    <t>Муниципальная программа "Управление муниципальными финансами и муниципальным долгом Петушинского района"</t>
  </si>
  <si>
    <t>Выравнивание бюджетной обеспеченности городских и сельских поселений из районного фонда финансовой подержки в рамках подпрограммы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Петушинского района" муниципальной программы "Управление муниципальными финансами и муниципальным долгом Петушинского района"</t>
  </si>
  <si>
    <t xml:space="preserve">Муниципальная программа "Развитие муниципальной службы в муниципальном образовании "Петушинский район" </t>
  </si>
  <si>
    <t xml:space="preserve">Расходы на повышение квалификации муниципальных служащих в рамках муниципальной программы "Развитие муниципальной службы в муниципальном образовании "Петушинский район" </t>
  </si>
  <si>
    <t xml:space="preserve">Расходы на диспансеризацию муниципальных служащих в рамках муниципальной программы "Развитие муниципальной службы в муниципальном образовании "Петушинский район" </t>
  </si>
  <si>
    <t>Муниципальная программа "Социальное развитие села в Петушинском районе"</t>
  </si>
  <si>
    <t>Расходы на покрытие потерь в доходах перевозчиков, осуществляющих пассажирские перевозки на пригородных маршрутах в рамках муниципальной программы "Социальное развитие села в Петушинском районе"</t>
  </si>
  <si>
    <t>Муниципальная программа "Повышение инвести-ционной привлекательности Петушинского района"</t>
  </si>
  <si>
    <t>Расходы на активизацию выставочно-ярмарочной деятельности в рамках муниципальной программы "Повышение инвестиционной привлекательности Петушинского района"</t>
  </si>
  <si>
    <t>Расходы на брендинг муниципального района в рамках муниципальной программы "Повышение инвестиционной привлекательности Петушинского района"</t>
  </si>
  <si>
    <t>Муниципальная программа "Развитие субъектов малого и среднего предпринимательства в Петушинском районе"</t>
  </si>
  <si>
    <t>Расходы на информационно-методическое обеспечение и пропаганду предпринимательской деятельности в рамках муниципальной программы "Развитие субъектов малого и среднего предпринимательства в Петушинском районе"</t>
  </si>
  <si>
    <t>Расходы на инвестиционно-финансовую поддержку в рамках муниципальной программы "Развитие субъектов малого и среднего предпринимательства в Петушинском районе"</t>
  </si>
  <si>
    <t>Расходы на мероприятия по улучшению жилищных условий граждан, проживающих в сельской местности в рамках муниципальной программы "Социальное развитие села в Петушинском районе"</t>
  </si>
  <si>
    <t xml:space="preserve">Муниципальная программа "Обеспечение жильем многодетных семей Петушинского района" </t>
  </si>
  <si>
    <t xml:space="preserve">Расходы за счёт средств субсидии на обеспечение жильем многодетных семей в рамках муниципальной программы "Обеспечение жильем многодетных семей Петушинского района" </t>
  </si>
  <si>
    <t xml:space="preserve">Расходы на софинансирование обеспечения жильем многодетных семей в рамках муниципальной программы "Обеспечение жильем многодетных семей Петушинского района" </t>
  </si>
  <si>
    <t>Муниицпальная программа "Социальное жилье Петушинского района"</t>
  </si>
  <si>
    <t>Расходы за счёт субсидии на строительство социального жилья и приобретение жилых помещений для граждан, нуждающихся в улучшении жилищных условий в рамках муниицпальной программы "Социальное жилье Петушинского района "</t>
  </si>
  <si>
    <t>Расходы на софинансирование и строительство социального жилья и приобретение жилых помещений для граждан, нуждающихся в улучшении жилищных условий в рамках муниицпальной программы "Социальное жилье Петушинского района"</t>
  </si>
  <si>
    <t xml:space="preserve">Муниципальная программа "Обеспечение жильем молодых семей Петушинского района" </t>
  </si>
  <si>
    <t xml:space="preserve">Расходы за счёт средств субсидии на обеспечение жильем молодых семей в рамках муниципальной программы "Обеспечение жильем молодых семей Петушинского района" </t>
  </si>
  <si>
    <t xml:space="preserve">Предоставление выплат молодым семьям на улучшение жилищных условий в рамках муниципальной программы "Обеспечение жильем молодых семей Петушинского района" </t>
  </si>
  <si>
    <t>Муниципальная программа "Обеспечение безопасности дорожного движения в Петушинском районе"</t>
  </si>
  <si>
    <t>Муниципальная программа "Противодействие злоупотреблению наркотиками и их незаконному обороту"</t>
  </si>
  <si>
    <t>9990071670</t>
  </si>
  <si>
    <t>Расходы на реализацию мероприятий в сфере молодежной политики в  рамках непрограммных расходов органов муниципальной власти</t>
  </si>
  <si>
    <t>9990020090</t>
  </si>
  <si>
    <t>Муниципальная программа "Развитие системы образования муниципального образования "Петушинский район"</t>
  </si>
  <si>
    <t xml:space="preserve">Расходы на обеспечение деятельности (оказание услуг) детских дошкольных учреждений в рамках муниципальной программы "Развитие системы образования муниципального образования "Петушинский район" </t>
  </si>
  <si>
    <t>Расходы на организацию проведения конкурсов в рамках муниципальной программы "Развитие субъектов малого и среднего предпринимательства в Петушинском районе"</t>
  </si>
  <si>
    <t>2500621150</t>
  </si>
  <si>
    <t>1103</t>
  </si>
  <si>
    <t>9990071700</t>
  </si>
  <si>
    <t>9990071410</t>
  </si>
  <si>
    <t>99900S1410</t>
  </si>
  <si>
    <t>9790000190</t>
  </si>
  <si>
    <t>Расходы на обеспечение  функций комитета по управлению имуществом Петушинского района в рамках непрограммных расходов органов муниципальной власти</t>
  </si>
  <si>
    <t>Расходы за счёт средств субсидии на создание и оборудование кабинетов наркопрофилактики в образовательных учреждениях территорий со сложной наркологической ситуацией в рамках муниципальной программы "Противодействие злоупотреблению наркотиками и их незаконному  обороту"</t>
  </si>
  <si>
    <t>1200120810</t>
  </si>
  <si>
    <t>Расходы на приобретение литературы, видеоматериалов, прокат видеофильмов в рамках муниципальной программы "Противодействие злоупотреблению наркотиками и их незаконному обороту"</t>
  </si>
  <si>
    <t>Муниципальная программа "Противодействие злоупотреблению наркотиками и их незаконному  обороту"</t>
  </si>
  <si>
    <t>1900420500</t>
  </si>
  <si>
    <t>Расходы на размещение социальной рекламы по линии безопасности дорожного движения в рамках муниципальной программы "Обеспечение безопасности дорожного движения в Петушинском районе"</t>
  </si>
  <si>
    <t>2400000000</t>
  </si>
  <si>
    <t>2400271690</t>
  </si>
  <si>
    <t>24002S1690</t>
  </si>
  <si>
    <t>2600000000</t>
  </si>
  <si>
    <t>Муниципальная программа  «Патриотическое воспитание граждан на территории Петушинского района»</t>
  </si>
  <si>
    <t>2600420600</t>
  </si>
  <si>
    <t>Проведение мероприятий направленных на военно-патриотическое воспитание детей и молодежи, развитие практики шефства воинских частей над образовательными организациями в рамках муниципальной программы  «Патриотическое воспитание граждан на территории Петушинского района»</t>
  </si>
  <si>
    <t>06009R0820</t>
  </si>
  <si>
    <t>0600971420</t>
  </si>
  <si>
    <t>Муниципальная программа Петушинского района "Развитие системы образования муниципального образования "Петушинский район"</t>
  </si>
  <si>
    <t>Расходы за счет субвенции на предоставление жилых помещений детям-сиротам и детям, оставшимся без попечения родителей, лицам из их  числа по договорам найма специализированных жилых помещений в  рамках муниципальной программы Петушинского района "Развитие системы образования муниципального образования "Петушинский район"</t>
  </si>
  <si>
    <t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образования, в рамках муниципальной программы "Развитие системы образования муниципального образования "Петушинский район"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</si>
  <si>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рамках муниципальной программы "Развитие системы образования муниципального образования "Петушинский район"</t>
  </si>
  <si>
    <t>Расходы на оснащение медицинского блока  дошкольных образовательных организаций Петушинского района в рамках муниципальной программы "Развитие системы образования муниципального образования "Петушинский район"</t>
  </si>
  <si>
    <t xml:space="preserve">Муниципальная программа "Развитие системы образования муниципального образования "Петушинский район" </t>
  </si>
  <si>
    <t xml:space="preserve">Расходы на обеспечение деятельности (оказание услуг) школ- детских садов, школ начальных, неполных средних и средних  в рамках муниципальной программы "Развитие системы образования муниципального образования "Петушинский район" </t>
  </si>
  <si>
    <t xml:space="preserve">Расходы за счет 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 в рамках муниципальной программы "Развитие системы образования муниципального образования "Петушинский район" </t>
  </si>
  <si>
    <t xml:space="preserve">Расходы на организацию питания обучающихся 1-4 классов в муниципальных образовательных организациях, в частных общеобразовательных организациях по имеющим государственную аккредитацию основным общеобразовательным программам за счет субсидии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 </t>
  </si>
  <si>
    <t>Расходы на софинансирование обеспечения мероприятий по организации питания обучающихся 1-4 классов в муниципальных образовательных организациях  в частных общеобразовательных организациях  по имеющим государственную аккредитацию по основным общеобразовательным программам в рамках муниципальной программы "Развитие системы образования муниципального образования "Петушинский район"</t>
  </si>
  <si>
    <t xml:space="preserve">Расходы за счет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муниципальной программы "Развитие системы образования муниципального образования "Петушинский район" </t>
  </si>
  <si>
    <t xml:space="preserve">Расходы за счет иных межбюджетных трансфертов на организацию видеонаблюдения в пунктах проведения экзаменов при проведении государственной итоговой аттестации по образовательным прграммам среднего общего образования в рамках муниципальной программы "Развитие системы образования муниципального образования "Петушинский район" </t>
  </si>
  <si>
    <t xml:space="preserve">Расходы на софинансирование работ по созданию в общеобразовательных организациях,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муниципального образования "Петушинский район" </t>
  </si>
  <si>
    <t>Расходы за счет субсидии бюджетам муниципальных образований на создание в общеобразовательных организациях, расположенных в сельской местности, условий для занятий физической культурой и спортом в рамках муниципальной программы "Развитие системы образования муниципального образования "Петушинский район"</t>
  </si>
  <si>
    <t xml:space="preserve">Расходы на обеспечение деятельности  (оказание услуг) учреждений дополнительного образования в рамках муниципальной программы "Развитие системы образования муниципального образования "Петушинский район" </t>
  </si>
  <si>
    <t xml:space="preserve">Расходы на 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100% от уровня средней заработной платы учителей в регионе за счет субсидии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 </t>
  </si>
  <si>
    <t>Расходы на полную или частичную оплату стоимости путёвок в оздоровительные организации и организацию культурно-экскурсионного обслуживания в каникулярный период организованных групп детей за счет субсидии  на поддержку приоритетных направлений развития отрасли образования в рамках муниципальной программы "Развитие системы образования муниципального образования "Петушинский район"</t>
  </si>
  <si>
    <t>Расходы на оздоровление детей в каникулярное время в рамках  муниципальной программы "Развитие системы образования муниципального образования "Петушинский район"</t>
  </si>
  <si>
    <t xml:space="preserve">Расходы на обеспечение деятельности  (оказание услуг) учреждений в области оздоровления (МБУЗДОЛ "Дружный") в рамках муниципальной программы "Развитие системы образования муниципального образования "Петушинский район" </t>
  </si>
  <si>
    <t xml:space="preserve">Расходы на выплаты по оплате труда работников муниципальных органов (управление образования)  в рамках муниципальной программы "Развитие системы образования муниципального образования "Петушинский район" </t>
  </si>
  <si>
    <t xml:space="preserve">Расходы на обеспечение функций муниципальных органов (управление образования) в рамках муниципальной программы "Развитие системы образования муниципального образования "Петушинский район" </t>
  </si>
  <si>
    <t xml:space="preserve">Расходы на обеспечение деятельности (оказание услуг) централизованной бухгалтерии в рамках муниципальной программы "Развитие системы образования муниципального образования "Петушинский район" </t>
  </si>
  <si>
    <t xml:space="preserve">Расходы на обеспечение деятельности (оказание услуг) районного - методического кабинета в рамках муниципальной программы "Развитие системы образования муниципального образования "Петушинский район" </t>
  </si>
  <si>
    <t xml:space="preserve">Расходы за счет субвенции  на  финансовое обеспечение получения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по основным общеобразовательным программам в рамках муниципальной программы "Развитие системы образования муниципального образования "Петушинский район" </t>
  </si>
  <si>
    <t xml:space="preserve">Расходы за счет субвенции на социальную поддержку детей-инвалидов дошкольного возраста в рамках муниципальной программы "Развитие системы образования муниципального образования "Петушинский район" </t>
  </si>
  <si>
    <t xml:space="preserve">Расходы за счет 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 в рамках муниципальной программы "Развитие системы образования муниципального образования "Петушинский район" </t>
  </si>
  <si>
    <t>Расходы за счет субвенции на содержание ребенка в семье опекуна и приемной семье, а также вознаграждение, причитающееся приемному родителю в рамках муниципальной программы "Развитие системы образования муниципального образования "Петушинский район"</t>
  </si>
  <si>
    <t xml:space="preserve">Расходы за счет субвенции на обеспечение полномочий по организации и осуществлению деятельности по опеке и попечительству несовершеннолетних граждан в рамках муниципальной программы "Развитие системы образования муниципального образования "Петушинский район" </t>
  </si>
  <si>
    <t>Расходы на выполнение работ по монтажу ограждений общеобразовательных учреждений в рамках муниципальной программы "Развитие системы образования муниципального образования "Петушинский район"</t>
  </si>
  <si>
    <t>0600220610</t>
  </si>
  <si>
    <t>Спорт высших достижений</t>
  </si>
  <si>
    <t>Расходы на обеспечение деятельности (оказание услуг) МБУ "Районная комплексная спортивная школа" Петушинского района Владимирской области" в рамках муниципальной программы "Развитие физической культуры и спорта в  Петушинском районе на 2015-2020 годы"</t>
  </si>
  <si>
    <t>0700200470</t>
  </si>
  <si>
    <t>1200420830</t>
  </si>
  <si>
    <t>Расходы на изготовление, монтаж и демонтаж баннеров социальной рекламы, направленной на профилактику пьянства, наркомании и иного противоправного поведения в рамках муниципальной программы «Обеспечение общественного порядка и профилактики правонарушений в Петушинском районе»</t>
  </si>
  <si>
    <t>1900420700</t>
  </si>
  <si>
    <t>Расходы на приобретение световозвращающих элементов (фликеров) для образовательных организаций в рамках муниципальной программы "Обеспечение безопасности дорожного движения в Петушинском районе"</t>
  </si>
  <si>
    <t>0600320640</t>
  </si>
  <si>
    <t xml:space="preserve">Расходы на проведение конкурсов и мероприятий в целях обеспечения условий поддержки одаренных и талантливых детей в рамках муниципальной программы "Развитие системы образования муниципального образования "Петушинский район" </t>
  </si>
  <si>
    <t>Расходы за счёт средств субсидии на реализацию программ спортивной подготовки в соответствии с требованиями федеральных стандартов спортивной подготовки в  рамках непрограммных расходов органов муниципальной власти</t>
  </si>
  <si>
    <t>Расходы за счёт средств субсидии на софинансирование строительства и реконструкции объектов спортивной направленности (строительство многофункциональной площадки 800 кв.м. с детским спортивно-оздоровительным комплексом в г.Костерево) в  рамках непрограммных расходов органов муниципальной власти</t>
  </si>
  <si>
    <t>Расходы на строительство многофункциональной площадки 800 кв.м. с детским спортивно-оздоровительным комплексом в г.Костерево в  рамках непрограммных расходов органов муниципальной власти</t>
  </si>
  <si>
    <t>Финансовое обеспечение мероприятий связанных с празднованием юбилея Петушинского района в  рамках непрограммных расходов органов муниципальной власти</t>
  </si>
  <si>
    <t>9990021070</t>
  </si>
  <si>
    <t>Расходы на обеспечение деятельности МБУ "Физкультурно-оздоровительный комплекс "ОЛИМПИЕЦ" в  рамках непрограммных расходов органов муниципальной власти</t>
  </si>
  <si>
    <t>Муниципальная программа "Развитие культуры и туризма Петушинского района"</t>
  </si>
  <si>
    <t>Расходы на обеспечение деятельности (оказание услуг) детских музыкальных, художественных школ и школ искусств в рамках муниципальной программы "Развитие культуры и туризма Петушинского района"</t>
  </si>
  <si>
    <t>Расходы на софинансирование повышения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района"</t>
  </si>
  <si>
    <t>Расходы за счёт субсидии на повышение оплаты труда работников культуры и педагогических работников дополнительного образования детей сферы культуры в соотвествии с указами Президента Российской Федерации от 7 мая 2012 года №597, от 1 июня 2012 года №761 в рамках муниципальной программы "Развитие культуры и туризма Петушинского района"</t>
  </si>
  <si>
    <t>Расходы за счет субсидии на приобретение музыкальных инструментов для детских школ искусств в рамках муниципальной программы "Развитие культуры и туризма Петушинского района"</t>
  </si>
  <si>
    <t>Расходы по софинансированию мероприятий по приобретению музыкальных инструментов для детских школ искусств в рамках муниципальной программы "Развитие культуры и туризма Петушинского района"</t>
  </si>
  <si>
    <t>Расходы за счет субсидии на предоставление мер социальной поддержки по оплате жилья и коммунальных услуг отдельным категориям граждан в муниципальной сфере культуры в рамках муниципальной программы "Развитие культуры и туризма Петушинского района"</t>
  </si>
  <si>
    <t>Расходы на обеспечение деятельности (оказание услуг) МБУ "Музей Петуха" в рамках муниципальной программы "Развитие культуры и туризма Петушинского района"</t>
  </si>
  <si>
    <t>Расходы на комплектование книжных фондов муниципальных общедоступных библиотек муниципальных образований в рамках муниципальной программы "Развитие культуры и туризма Петушинского района"</t>
  </si>
  <si>
    <t>Расходы за счет субсидии на поддержку отрасли культуры на комплектование книжных фондов муниципальных общедоступных библиотек муниципальных образований в рамках муниципальной программы "Развитие культуры и туризма Петушинского района"</t>
  </si>
  <si>
    <t>Расходы на выплаты по оплате труда работников муниципальных органов (комитет по культуре и туризму)  в рамках муниципальной программы "Развитие культуры и туризма Петушинского района"</t>
  </si>
  <si>
    <t>Расходы на обеспечение функций муниципальных органов (комитет по культуре и туризму) в рамках муниципальной программы "Развитие культуры и туризма Петушинского района"</t>
  </si>
  <si>
    <t>Расходы на обеспечение деятельности (оказание услуг) централизованной бухгалтерии МКУ «Комитет по культуре и туризму» в рамках муниципальной программы "Развитие культуры и туризма Петушинского района"</t>
  </si>
  <si>
    <t>Расходы на обеспечение деятельности отдела административно-хозяйственной работы МКУ "Комитет по культуре и туризму" в рамках муниципальной программы "Развитие культуры и туризма Петушинского района"</t>
  </si>
  <si>
    <t>Расходы на обеспечение деятельности  (оказание услуг) муниципального бюджетного учреждения "Телевидение Петушинского района" в рамках муниципальной программы "Развитие культуры и туризма Петушинского района"</t>
  </si>
  <si>
    <t>Расходы на обеспечение деятельности (оказание услуг) муниципального автономного учреждения "Многофункциональный центр Петушинского района" в  рамках непрограммных расходов органов муниципальной власти</t>
  </si>
  <si>
    <t>100</t>
  </si>
  <si>
    <t>200</t>
  </si>
  <si>
    <t>300</t>
  </si>
  <si>
    <t>800</t>
  </si>
  <si>
    <t>600</t>
  </si>
  <si>
    <t>400</t>
  </si>
  <si>
    <t>700</t>
  </si>
  <si>
    <t>Расходы на обеспечение деятельности (оказание услуг) МБУ СОК "Динамо" в рамках муниципальной программы "Развитие физической культуры и спорта в  Петушинском районе на 2015-2020 годы"</t>
  </si>
  <si>
    <t>Приложение №7</t>
  </si>
  <si>
    <t>Расходы на обеспечение деятельности (оказание услуг) МБУК "Районный центр прикладного и художественного творчества" Петушинского района Владимирской области в рамках муниципальной программы "Развитие культуры и туризма Петушинского района"</t>
  </si>
  <si>
    <t>Расходы на обеспечение деятельности (оказание услуг) МБУК "Петушинский районный дом культуры" в рамках муниципальной программы "Развитие культуры и туризма Петушинского района"</t>
  </si>
  <si>
    <t>Расходы на обеспечение деятельности (оказание услуг) МБУК "Межпоселенческая централизованная библиотечная система Петушинского района" в рамках муниципальной программы "Развитие культуры и туризма Петушинского района"</t>
  </si>
  <si>
    <t>060Е250970</t>
  </si>
  <si>
    <t>Расходы на предоставление субсидии некоммерческим организациям (Общероссийская общественная организация инвалидов,общество слепых, совет ветеранов) в  рамках непрограммных расходов органов муниципальной власти</t>
  </si>
  <si>
    <t>99900S1700</t>
  </si>
  <si>
    <t>Расходы на финансирование мероприятий по реализации программ спортивной подготовки в соответствии с требованиями федеральных стандартов спортивной подготовки в  рамках непрограммных расходов органов муниципальной власти</t>
  </si>
  <si>
    <r>
      <t xml:space="preserve">от   </t>
    </r>
    <r>
      <rPr>
        <u val="single"/>
        <sz val="14"/>
        <rFont val="Times New Roman"/>
        <family val="1"/>
      </rPr>
      <t>18.12.2018</t>
    </r>
    <r>
      <rPr>
        <u val="single"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</t>
    </r>
    <r>
      <rPr>
        <u val="single"/>
        <sz val="14"/>
        <rFont val="Times New Roman"/>
        <family val="1"/>
      </rPr>
      <t>54/5</t>
    </r>
    <r>
      <rPr>
        <u val="single"/>
        <sz val="14"/>
        <rFont val="Times New Roman"/>
        <family val="1"/>
      </rPr>
      <t xml:space="preserve"> </t>
    </r>
  </si>
  <si>
    <t>Функционирование высшего  должностного лица субъекта РФ и муниципального образования</t>
  </si>
  <si>
    <t>0102</t>
  </si>
  <si>
    <t>Глава Петушинского района</t>
  </si>
  <si>
    <t>7700000000</t>
  </si>
  <si>
    <t>Расходы на выплаты по оплате труда высшего должностного лица Петушинского района в рамках непрограммных расходов органов муниципальной власти</t>
  </si>
  <si>
    <t>7700000110</t>
  </si>
  <si>
    <t>7790000110</t>
  </si>
  <si>
    <t>9990020360</t>
  </si>
  <si>
    <t>Расходы на проектирование и строительство спортивных сооружений (Центр спортивной борьбы г.Петушки) в  рамках непрограммных расходов органов муниципальной власти</t>
  </si>
  <si>
    <t>060Е151690</t>
  </si>
  <si>
    <t xml:space="preserve">Расходы за счёт средств субсидии на обновление материально-технической базы для формирования у обучающихся современных технологических и гуманитарных навыков в рамках муниципальной программы "Развитие системы образования муниципального образования "Петушинский район" </t>
  </si>
  <si>
    <t xml:space="preserve">Расходы на обновление материально-технической базы для формирования у обучающихся современных технологических и гуманитарных навыков в рамках муниципальной программы "Развитие системы образования муниципального образования "Петушинский район" </t>
  </si>
  <si>
    <t>0600220620</t>
  </si>
  <si>
    <t>Расходы на текущий и капитальный ремонт в  образовательных учреждениях Петушинского района в рамках муниципальной программы "Развитие системы образования муниципального образования "Петушинский район"</t>
  </si>
  <si>
    <t>0600271780</t>
  </si>
  <si>
    <t xml:space="preserve">Расходы за счёт средств субсидии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в рамках муниципальной программы "Развитие системы образования муниципального образования "Петушинский район" </t>
  </si>
  <si>
    <t>06002S1780</t>
  </si>
  <si>
    <t xml:space="preserve">Расходы на реализацию мероприятий по обеспечению антитеррористической защищенности, пожарной безопасности общеобразовательных организаций и на обновление их материально-технической базы в рамках муниципальной программы "Развитие системы образования муниципального образования "Петушинский район" </t>
  </si>
  <si>
    <r>
      <t xml:space="preserve">Расходы </t>
    </r>
    <r>
      <rPr>
        <b/>
        <sz val="14"/>
        <rFont val="Times New Roman"/>
        <family val="1"/>
      </rPr>
      <t>на создание и оборудование кабинетов наркопрофилактики в образовательных учреждениях территорий со сложной наркологической ситуацией в рамках муниципальной программы "Противодействие злоупотреблению наркотиками и их незаконному  обороту"</t>
    </r>
  </si>
  <si>
    <t>Расходы на на оснащение объектов спортивной инфраструктуры спортивно-технологическим оборудованием в рамках муниципальной программы "Развитие физической культуры и спорта в  Петушинском районе на 2015-2020 годы"</t>
  </si>
  <si>
    <t>070P552280</t>
  </si>
  <si>
    <t>0600120630</t>
  </si>
  <si>
    <t>Расходы на укрепление материально-технической базы образовательных учреждений в рамках муниципальной программы "Развитие системы образования муниципального образования "Петушинский район"</t>
  </si>
  <si>
    <t>0600220350</t>
  </si>
  <si>
    <t>Расходы на строительство универсальной спортивной площадки в рамках муниципальной программы "Развитие системы образования муниципального образования "Петушинский район"</t>
  </si>
  <si>
    <t>1000272460</t>
  </si>
  <si>
    <t>1000271150</t>
  </si>
  <si>
    <t>Расходы за счёт средств субсидии на приведение муниципальных учреждений спортивной подготовки в нормативное состояние в  рамках непрограммных расходов органов муниципальной власти</t>
  </si>
  <si>
    <t>9990071790</t>
  </si>
  <si>
    <t>Расходы за счёт средств субсидии на оснащение объектов спортивной инфраструктуры спортивно-технологическим оборудованием в рамках муниципальной программы "Развитие физической культуры и спорта в  Петушинском районе на 2015-2020 годы"</t>
  </si>
  <si>
    <t>9990020170</t>
  </si>
  <si>
    <t xml:space="preserve">Расходы на содержание муниципального имущества в рамках непрограммных расходов  органов муниципальной власти </t>
  </si>
  <si>
    <t>Расходы на приведение муниципальных учреждений спортивной подготовки в нормативное состояние в  рамках непрограммных расходов органов муниципальной власти</t>
  </si>
  <si>
    <t>99900S1790</t>
  </si>
  <si>
    <t>10002S1150</t>
  </si>
  <si>
    <t>10002S2460</t>
  </si>
  <si>
    <t>9990000430</t>
  </si>
  <si>
    <t>Расходы на обеспечение деятельности (оказание услуг) МБУ СОК "Динамо" в  рамках непрограммных расходов органов муниципальной власти</t>
  </si>
  <si>
    <t>Расходы на обеспечение деятельности (оказание услуг) МБУ "Районная комплексная спортивная школа" Петушинского района Владимирской области" в  рамках непрограммных расходов органов муниципальной власти</t>
  </si>
  <si>
    <t>9990020280</t>
  </si>
  <si>
    <t>Расходы на установку ограждения учреждений физической культуры и спорта в  рамках непрограммных расходов органов муниципальной власти</t>
  </si>
  <si>
    <t>0600120620</t>
  </si>
  <si>
    <t>Расходы за счёт средств субсидии на государственную поддержку отрасли культуры, на поддержку лучших работников сельских учреждений культуры в рамках муниципальной программы "Развитие культуры и туризма Петушинского района"</t>
  </si>
  <si>
    <t>11005R5193</t>
  </si>
  <si>
    <t>110A155192</t>
  </si>
  <si>
    <t>Расходы за счёт средств субсидии на государственную поддержку отрасли культуры на приобретение музыкальных инструментов, оборудования и материалов для детских школ искусств по видам искусств в рамках муниципальной программы "Развитие культуры и туризма Петушинского района"</t>
  </si>
  <si>
    <t>Расходы  на приобретение музыкальных инструментов, оборудования и материалов для детских школ искусств по видам искусств в рамках муниципальной программы "Развитие культуры и туризма Петушинского района"</t>
  </si>
  <si>
    <t>Муниципальная программа "Энергосбережение и повышение энергетической эффективности Петушинского района"</t>
  </si>
  <si>
    <t>Расходы на ремонт и содержание колодцев в  рамках муниципальной программы "Энергосбережение и повышение энергетической эффективности Петушинского района"</t>
  </si>
  <si>
    <t>Расходы на устройство колодцев в  рамках муниципальной программы "Энергосбережение и повышение энергетической эффективности Петушинского района"</t>
  </si>
  <si>
    <t xml:space="preserve">Расходы на финансовое обеспечение мероприятий, возникающих в связи с поэтапным доведением к 2018 году оплаты труда педагогических работников муниципальных образовательных организаций дополнительного образования детей до уровня не менее 100% от уровня средней заработной платы учителей в регионе в рамках муниципальной программы "Развитие системы образования муниципального образования "Петушинский район" </t>
  </si>
  <si>
    <t>9990000470</t>
  </si>
  <si>
    <t xml:space="preserve">Муниципальная программа развития агропромышленного комплекса Петушинского района </t>
  </si>
  <si>
    <t>Расходы на обеспечение деятельности муниципального казенного учреждения "Управление сельского хозяйства и продовольствия Петушинского района Владимирской области" в рамках подпрограммы "Обеспечение реализации муниципальной программы развития агропромышленного комплекса Петушинского района" муниципальной программы развития агропромышленного комплекса Петушинского района"</t>
  </si>
  <si>
    <t>Расходы на мониторинг плодородия почв земель сельскохозяйственного назначения в рамках подпрограммы "Развитие мелиорации земель сельскохозяйственного назначения" муниципальной программы развития агропромышленного комплекса Петушинского района"</t>
  </si>
  <si>
    <t>Расходы на строительство газопровода высокого давления до ШРП, ШРП  распределительные газопроводы и газопроводы низкого давления для газоснабжения жилых домов в д.Липна Петушинского района в рамках подпрограммы "Устойчивое развитие сельских территорий" муниципальной программы развития агропромышленного комплекса Петушинского района"</t>
  </si>
  <si>
    <t>Расходы за счёт средств субсидии на реализацию мероприятий по устойчивому развитию сельских территорий на строительство объектов газификации и водоснабжения (на строительство газопровода высокого давления до ШРП, ШРП  распределительные газопроводы и газопроводы низкого давления для газоснабжения жилых домов в д.Липна Петушинского района) в рамках подпрограммы "Устойчивое развитие сельских территорий" муниципальной программы развития агропромышленного комплекса Петушинского района</t>
  </si>
  <si>
    <t>Муниципальная программа «Совершенствование гражданской обороны, защиты населения, обеспечения пожарной безопасности и безопасности на водных объектах территории Петушинского района»</t>
  </si>
  <si>
    <t>Расходы на обеспечение деятельности муниципального казённого учреждения "Управление гражданской защиты Петушинского района"  в рамках муниципальной программы «Совершенствование гражданской обороны, защиты населения, обеспечения пожарной безопасности и безопасности на водных объектах территории Петушинского района»</t>
  </si>
  <si>
    <t>Муниципальная программа "Дорожное хозяйство Петушинского района"</t>
  </si>
  <si>
    <t>Расходы  на ремонт и содержание автомобильных дорог общего пользования местного значения и искусственных сооружений на них в рамках муниципальной программы "Дорожное хозяйство Петушинского района"</t>
  </si>
  <si>
    <t>Расходы за счёт средств субсидии на осуществление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Петушинского района"</t>
  </si>
  <si>
    <t>Расходы на осуществление дорожной деятельности в отношении автомобильных дорог общего пользования местного значения в рамках муниципальной программы "Дорожное хозяйство Петушинского района"</t>
  </si>
  <si>
    <t>Расходы за счёт средств субсидии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имеющих круглогодичной связи с сетью автомобильных дорог общего пользования, а также их капитальный ремонт и ремонт в рамках муниципальной программы "Дорожное хозяйство Петушинского района"</t>
  </si>
  <si>
    <t>Расходы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имеющих круглогодичной связи с сетью автомобильных дорог общего пользования, а также их капитальный ремонт и ремонт в рамках муниципальной программы "Дорожное хозяйство Петушинского района"</t>
  </si>
  <si>
    <t>Иные межбюджетные трансферты администрации Пекшинского сельского поселения на осуществление полномочий муниципального района по ремонту и обустройству дорожной сети, в рамках муниципальной программы "Дорожное хозяйство Петушинского района"</t>
  </si>
  <si>
    <t>Иные межбюджетные трансферты администрации Петушинского сельского поселения на осуществление полномочий муниципального района по ремонту и обустройству дорожной сети, в рамках муниципальной программы "Дорожное хозяйство Петушинского района"</t>
  </si>
  <si>
    <r>
      <t>от 21.03.2019</t>
    </r>
    <r>
      <rPr>
        <u val="single"/>
        <sz val="14"/>
        <rFont val="Times New Roman"/>
        <family val="1"/>
      </rPr>
      <t xml:space="preserve">  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22/3</t>
    </r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</si>
</sst>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Ј&quot;#,##0;\-&quot;Ј&quot;#,##0"/>
    <numFmt numFmtId="181" formatCode="&quot;Ј&quot;#,##0;[Red]\-&quot;Ј&quot;#,##0"/>
    <numFmt numFmtId="182" formatCode="&quot;Ј&quot;#,##0.00;\-&quot;Ј&quot;#,##0.00"/>
    <numFmt numFmtId="183" formatCode="&quot;Ј&quot;#,##0.00;[Red]\-&quot;Ј&quot;#,##0.00"/>
    <numFmt numFmtId="184" formatCode="_-&quot;Ј&quot;* #,##0_-;\-&quot;Ј&quot;* #,##0_-;_-&quot;Ј&quot;* &quot;-&quot;_-;_-@_-"/>
    <numFmt numFmtId="185" formatCode="_-* #,##0_-;\-* #,##0_-;_-* &quot;-&quot;_-;_-@_-"/>
    <numFmt numFmtId="186" formatCode="_-&quot;Ј&quot;* #,##0.00_-;\-&quot;Ј&quot;* #,##0.00_-;_-&quot;Ј&quot;* &quot;-&quot;??_-;_-@_-"/>
    <numFmt numFmtId="187" formatCode="_-* #,##0.00_-;\-* #,##0.00_-;_-* &quot;-&quot;??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\-#,##0.00\ "/>
    <numFmt numFmtId="194" formatCode="#,##0.0_ ;\-#,##0.0\ "/>
    <numFmt numFmtId="195" formatCode="0.000"/>
    <numFmt numFmtId="196" formatCode="0.00000"/>
    <numFmt numFmtId="197" formatCode="0.0000"/>
    <numFmt numFmtId="198" formatCode="0.000;[Red]0.000"/>
    <numFmt numFmtId="199" formatCode="[$-FC19]d\ mmmm\ yyyy\ &quot;г.&quot;"/>
    <numFmt numFmtId="200" formatCode="0.000000"/>
    <numFmt numFmtId="201" formatCode="0.0000000"/>
    <numFmt numFmtId="202" formatCode="0.00000000"/>
    <numFmt numFmtId="203" formatCode="#,##0.0"/>
    <numFmt numFmtId="204" formatCode="#,##0.000"/>
    <numFmt numFmtId="205" formatCode="#,##0.0000"/>
    <numFmt numFmtId="206" formatCode="#,##0.00000"/>
  </numFmts>
  <fonts count="55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9" fontId="0" fillId="0" borderId="16" xfId="0" applyNumberForma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88" fontId="0" fillId="0" borderId="0" xfId="0" applyNumberFormat="1" applyAlignment="1">
      <alignment horizontal="center"/>
    </xf>
    <xf numFmtId="188" fontId="1" fillId="0" borderId="0" xfId="0" applyNumberFormat="1" applyFont="1" applyAlignment="1">
      <alignment horizontal="center"/>
    </xf>
    <xf numFmtId="188" fontId="0" fillId="0" borderId="24" xfId="0" applyNumberFormat="1" applyBorder="1" applyAlignment="1">
      <alignment horizontal="center"/>
    </xf>
    <xf numFmtId="188" fontId="0" fillId="0" borderId="0" xfId="0" applyNumberFormat="1" applyBorder="1" applyAlignment="1">
      <alignment horizontal="center"/>
    </xf>
    <xf numFmtId="188" fontId="0" fillId="0" borderId="28" xfId="0" applyNumberFormat="1" applyBorder="1" applyAlignment="1">
      <alignment horizontal="center"/>
    </xf>
    <xf numFmtId="188" fontId="0" fillId="0" borderId="27" xfId="0" applyNumberFormat="1" applyBorder="1" applyAlignment="1">
      <alignment horizontal="center"/>
    </xf>
    <xf numFmtId="188" fontId="0" fillId="0" borderId="26" xfId="0" applyNumberFormat="1" applyBorder="1" applyAlignment="1">
      <alignment horizontal="center"/>
    </xf>
    <xf numFmtId="188" fontId="1" fillId="0" borderId="27" xfId="0" applyNumberFormat="1" applyFont="1" applyBorder="1" applyAlignment="1">
      <alignment horizontal="center"/>
    </xf>
    <xf numFmtId="188" fontId="0" fillId="0" borderId="31" xfId="0" applyNumberFormat="1" applyBorder="1" applyAlignment="1">
      <alignment horizontal="center"/>
    </xf>
    <xf numFmtId="188" fontId="0" fillId="0" borderId="32" xfId="0" applyNumberFormat="1" applyBorder="1" applyAlignment="1">
      <alignment horizontal="center"/>
    </xf>
    <xf numFmtId="188" fontId="0" fillId="0" borderId="33" xfId="0" applyNumberFormat="1" applyBorder="1" applyAlignment="1">
      <alignment horizontal="center"/>
    </xf>
    <xf numFmtId="188" fontId="0" fillId="0" borderId="34" xfId="0" applyNumberFormat="1" applyBorder="1" applyAlignment="1">
      <alignment horizontal="center"/>
    </xf>
    <xf numFmtId="188" fontId="0" fillId="0" borderId="35" xfId="0" applyNumberFormat="1" applyBorder="1" applyAlignment="1">
      <alignment horizontal="center"/>
    </xf>
    <xf numFmtId="188" fontId="0" fillId="0" borderId="30" xfId="0" applyNumberFormat="1" applyBorder="1" applyAlignment="1">
      <alignment/>
    </xf>
    <xf numFmtId="188" fontId="0" fillId="0" borderId="25" xfId="0" applyNumberFormat="1" applyBorder="1" applyAlignment="1">
      <alignment/>
    </xf>
    <xf numFmtId="188" fontId="0" fillId="0" borderId="36" xfId="0" applyNumberFormat="1" applyBorder="1" applyAlignment="1">
      <alignment/>
    </xf>
    <xf numFmtId="188" fontId="1" fillId="0" borderId="31" xfId="0" applyNumberFormat="1" applyFont="1" applyBorder="1" applyAlignment="1">
      <alignment horizontal="center"/>
    </xf>
    <xf numFmtId="0" fontId="0" fillId="0" borderId="12" xfId="0" applyFill="1" applyBorder="1" applyAlignment="1">
      <alignment/>
    </xf>
    <xf numFmtId="188" fontId="0" fillId="0" borderId="27" xfId="0" applyNumberFormat="1" applyFill="1" applyBorder="1" applyAlignment="1">
      <alignment horizontal="center"/>
    </xf>
    <xf numFmtId="188" fontId="0" fillId="0" borderId="33" xfId="0" applyNumberFormat="1" applyBorder="1" applyAlignment="1">
      <alignment/>
    </xf>
    <xf numFmtId="188" fontId="1" fillId="0" borderId="0" xfId="0" applyNumberFormat="1" applyFont="1" applyAlignment="1">
      <alignment/>
    </xf>
    <xf numFmtId="188" fontId="0" fillId="0" borderId="28" xfId="0" applyNumberFormat="1" applyFill="1" applyBorder="1" applyAlignment="1">
      <alignment horizontal="center"/>
    </xf>
    <xf numFmtId="188" fontId="0" fillId="0" borderId="27" xfId="0" applyNumberFormat="1" applyBorder="1" applyAlignment="1">
      <alignment/>
    </xf>
    <xf numFmtId="188" fontId="0" fillId="0" borderId="28" xfId="0" applyNumberFormat="1" applyBorder="1" applyAlignment="1">
      <alignment/>
    </xf>
    <xf numFmtId="188" fontId="0" fillId="0" borderId="25" xfId="0" applyNumberFormat="1" applyBorder="1" applyAlignment="1">
      <alignment horizontal="center"/>
    </xf>
    <xf numFmtId="188" fontId="1" fillId="0" borderId="27" xfId="0" applyNumberFormat="1" applyFont="1" applyBorder="1" applyAlignment="1">
      <alignment/>
    </xf>
    <xf numFmtId="16" fontId="1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188" fontId="0" fillId="0" borderId="27" xfId="0" applyNumberFormat="1" applyBorder="1" applyAlignment="1">
      <alignment/>
    </xf>
    <xf numFmtId="188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188" fontId="1" fillId="0" borderId="28" xfId="0" applyNumberFormat="1" applyFont="1" applyBorder="1" applyAlignment="1">
      <alignment horizontal="center"/>
    </xf>
    <xf numFmtId="188" fontId="1" fillId="0" borderId="32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188" fontId="1" fillId="0" borderId="28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5" xfId="0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36" xfId="0" applyBorder="1" applyAlignment="1">
      <alignment/>
    </xf>
    <xf numFmtId="0" fontId="1" fillId="0" borderId="27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30" xfId="0" applyBorder="1" applyAlignment="1">
      <alignment horizontal="center"/>
    </xf>
    <xf numFmtId="188" fontId="0" fillId="0" borderId="29" xfId="0" applyNumberFormat="1" applyBorder="1" applyAlignment="1">
      <alignment horizontal="center"/>
    </xf>
    <xf numFmtId="188" fontId="1" fillId="0" borderId="28" xfId="0" applyNumberFormat="1" applyFont="1" applyFill="1" applyBorder="1" applyAlignment="1">
      <alignment horizontal="center"/>
    </xf>
    <xf numFmtId="188" fontId="0" fillId="0" borderId="30" xfId="0" applyNumberFormat="1" applyBorder="1" applyAlignment="1">
      <alignment horizontal="center"/>
    </xf>
    <xf numFmtId="188" fontId="1" fillId="0" borderId="27" xfId="0" applyNumberFormat="1" applyFont="1" applyFill="1" applyBorder="1" applyAlignment="1">
      <alignment horizontal="center"/>
    </xf>
    <xf numFmtId="188" fontId="1" fillId="0" borderId="34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49" fontId="8" fillId="0" borderId="43" xfId="0" applyNumberFormat="1" applyFont="1" applyBorder="1" applyAlignment="1">
      <alignment horizontal="center"/>
    </xf>
    <xf numFmtId="0" fontId="7" fillId="0" borderId="43" xfId="0" applyFont="1" applyBorder="1" applyAlignment="1">
      <alignment vertical="distributed" wrapText="1"/>
    </xf>
    <xf numFmtId="49" fontId="7" fillId="0" borderId="43" xfId="0" applyNumberFormat="1" applyFont="1" applyBorder="1" applyAlignment="1">
      <alignment horizontal="center"/>
    </xf>
    <xf numFmtId="0" fontId="8" fillId="0" borderId="43" xfId="0" applyFont="1" applyBorder="1" applyAlignment="1">
      <alignment vertical="distributed" wrapText="1"/>
    </xf>
    <xf numFmtId="0" fontId="7" fillId="0" borderId="43" xfId="0" applyFont="1" applyBorder="1" applyAlignment="1">
      <alignment wrapText="1"/>
    </xf>
    <xf numFmtId="0" fontId="7" fillId="0" borderId="43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8" fillId="0" borderId="0" xfId="0" applyFont="1" applyBorder="1" applyAlignment="1">
      <alignment vertical="distributed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43" xfId="0" applyFont="1" applyBorder="1" applyAlignment="1">
      <alignment horizontal="center" vertical="justify" wrapText="1"/>
    </xf>
    <xf numFmtId="0" fontId="10" fillId="0" borderId="0" xfId="0" applyFont="1" applyAlignment="1">
      <alignment/>
    </xf>
    <xf numFmtId="0" fontId="8" fillId="0" borderId="43" xfId="0" applyFont="1" applyBorder="1" applyAlignment="1">
      <alignment horizontal="center" vertical="justify"/>
    </xf>
    <xf numFmtId="0" fontId="6" fillId="0" borderId="0" xfId="0" applyFont="1" applyBorder="1" applyAlignment="1">
      <alignment/>
    </xf>
    <xf numFmtId="0" fontId="7" fillId="0" borderId="43" xfId="0" applyFont="1" applyBorder="1" applyAlignment="1">
      <alignment horizontal="center"/>
    </xf>
    <xf numFmtId="49" fontId="7" fillId="0" borderId="43" xfId="0" applyNumberFormat="1" applyFont="1" applyBorder="1" applyAlignment="1">
      <alignment/>
    </xf>
    <xf numFmtId="0" fontId="7" fillId="0" borderId="43" xfId="0" applyFont="1" applyBorder="1" applyAlignment="1">
      <alignment horizontal="center" vertical="distributed" wrapText="1"/>
    </xf>
    <xf numFmtId="49" fontId="7" fillId="0" borderId="43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49" fontId="7" fillId="0" borderId="43" xfId="0" applyNumberFormat="1" applyFont="1" applyBorder="1" applyAlignment="1">
      <alignment horizontal="center" wrapText="1"/>
    </xf>
    <xf numFmtId="0" fontId="8" fillId="0" borderId="43" xfId="0" applyFont="1" applyBorder="1" applyAlignment="1">
      <alignment horizontal="center" wrapText="1"/>
    </xf>
    <xf numFmtId="0" fontId="8" fillId="0" borderId="0" xfId="0" applyFont="1" applyBorder="1" applyAlignment="1">
      <alignment vertical="justify"/>
    </xf>
    <xf numFmtId="0" fontId="8" fillId="0" borderId="43" xfId="0" applyFont="1" applyBorder="1" applyAlignment="1">
      <alignment horizontal="center"/>
    </xf>
    <xf numFmtId="0" fontId="7" fillId="0" borderId="43" xfId="0" applyFont="1" applyBorder="1" applyAlignment="1">
      <alignment vertical="justify"/>
    </xf>
    <xf numFmtId="0" fontId="7" fillId="0" borderId="43" xfId="0" applyFont="1" applyBorder="1" applyAlignment="1">
      <alignment vertical="top" wrapText="1"/>
    </xf>
    <xf numFmtId="203" fontId="7" fillId="32" borderId="43" xfId="0" applyNumberFormat="1" applyFont="1" applyFill="1" applyBorder="1" applyAlignment="1">
      <alignment horizontal="left" vertical="top" wrapText="1"/>
    </xf>
    <xf numFmtId="0" fontId="7" fillId="0" borderId="43" xfId="0" applyFont="1" applyBorder="1" applyAlignment="1">
      <alignment horizontal="left" vertical="distributed" wrapText="1"/>
    </xf>
    <xf numFmtId="0" fontId="7" fillId="0" borderId="43" xfId="0" applyFont="1" applyBorder="1" applyAlignment="1">
      <alignment horizontal="left" vertical="justify" wrapText="1"/>
    </xf>
    <xf numFmtId="0" fontId="7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vertical="distributed" wrapText="1"/>
    </xf>
    <xf numFmtId="49" fontId="7" fillId="0" borderId="43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3" xfId="0" applyFont="1" applyBorder="1" applyAlignment="1">
      <alignment vertical="distributed" wrapText="1"/>
    </xf>
    <xf numFmtId="49" fontId="8" fillId="0" borderId="43" xfId="0" applyNumberFormat="1" applyFont="1" applyBorder="1" applyAlignment="1">
      <alignment horizontal="center"/>
    </xf>
    <xf numFmtId="0" fontId="7" fillId="0" borderId="43" xfId="0" applyNumberFormat="1" applyFont="1" applyBorder="1" applyAlignment="1">
      <alignment vertical="distributed" wrapText="1"/>
    </xf>
    <xf numFmtId="0" fontId="10" fillId="0" borderId="0" xfId="0" applyFont="1" applyBorder="1" applyAlignment="1">
      <alignment/>
    </xf>
    <xf numFmtId="0" fontId="8" fillId="0" borderId="43" xfId="0" applyFont="1" applyBorder="1" applyAlignment="1">
      <alignment horizontal="center" vertical="justify"/>
    </xf>
    <xf numFmtId="0" fontId="51" fillId="0" borderId="0" xfId="0" applyFont="1" applyAlignment="1">
      <alignment/>
    </xf>
    <xf numFmtId="0" fontId="51" fillId="0" borderId="43" xfId="0" applyFont="1" applyBorder="1" applyAlignment="1">
      <alignment/>
    </xf>
    <xf numFmtId="206" fontId="52" fillId="0" borderId="43" xfId="0" applyNumberFormat="1" applyFont="1" applyBorder="1" applyAlignment="1">
      <alignment horizontal="center"/>
    </xf>
    <xf numFmtId="206" fontId="53" fillId="0" borderId="43" xfId="0" applyNumberFormat="1" applyFont="1" applyBorder="1" applyAlignment="1">
      <alignment horizontal="center"/>
    </xf>
    <xf numFmtId="206" fontId="52" fillId="0" borderId="43" xfId="0" applyNumberFormat="1" applyFont="1" applyBorder="1" applyAlignment="1">
      <alignment horizontal="center"/>
    </xf>
    <xf numFmtId="206" fontId="53" fillId="0" borderId="43" xfId="0" applyNumberFormat="1" applyFont="1" applyBorder="1" applyAlignment="1">
      <alignment horizontal="center"/>
    </xf>
    <xf numFmtId="206" fontId="52" fillId="0" borderId="43" xfId="0" applyNumberFormat="1" applyFont="1" applyBorder="1" applyAlignment="1">
      <alignment horizontal="center" vertical="center"/>
    </xf>
    <xf numFmtId="206" fontId="8" fillId="0" borderId="43" xfId="0" applyNumberFormat="1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206" fontId="7" fillId="0" borderId="43" xfId="0" applyNumberFormat="1" applyFont="1" applyBorder="1" applyAlignment="1">
      <alignment horizontal="center"/>
    </xf>
    <xf numFmtId="0" fontId="7" fillId="0" borderId="43" xfId="0" applyFont="1" applyBorder="1" applyAlignment="1">
      <alignment horizontal="center" vertical="justify"/>
    </xf>
    <xf numFmtId="0" fontId="9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49" fontId="11" fillId="0" borderId="43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70" fontId="8" fillId="0" borderId="0" xfId="43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96" fontId="52" fillId="0" borderId="43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61</xdr:row>
      <xdr:rowOff>0</xdr:rowOff>
    </xdr:from>
    <xdr:to>
      <xdr:col>11</xdr:col>
      <xdr:colOff>9525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76200" y="10058400"/>
          <a:ext cx="9172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45</xdr:row>
      <xdr:rowOff>0</xdr:rowOff>
    </xdr:from>
    <xdr:to>
      <xdr:col>11</xdr:col>
      <xdr:colOff>0</xdr:colOff>
      <xdr:row>45</xdr:row>
      <xdr:rowOff>9525</xdr:rowOff>
    </xdr:to>
    <xdr:sp>
      <xdr:nvSpPr>
        <xdr:cNvPr id="2" name="Line 2"/>
        <xdr:cNvSpPr>
          <a:spLocks/>
        </xdr:cNvSpPr>
      </xdr:nvSpPr>
      <xdr:spPr>
        <a:xfrm>
          <a:off x="76200" y="7429500"/>
          <a:ext cx="91630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10</xdr:col>
      <xdr:colOff>781050</xdr:colOff>
      <xdr:row>12</xdr:row>
      <xdr:rowOff>19050</xdr:rowOff>
    </xdr:to>
    <xdr:sp>
      <xdr:nvSpPr>
        <xdr:cNvPr id="3" name="Line 3"/>
        <xdr:cNvSpPr>
          <a:spLocks/>
        </xdr:cNvSpPr>
      </xdr:nvSpPr>
      <xdr:spPr>
        <a:xfrm flipV="1">
          <a:off x="0" y="1981200"/>
          <a:ext cx="9239250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59</xdr:row>
      <xdr:rowOff>0</xdr:rowOff>
    </xdr:from>
    <xdr:to>
      <xdr:col>11</xdr:col>
      <xdr:colOff>9525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76200" y="9753600"/>
          <a:ext cx="99345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43</xdr:row>
      <xdr:rowOff>0</xdr:rowOff>
    </xdr:from>
    <xdr:to>
      <xdr:col>11</xdr:col>
      <xdr:colOff>0</xdr:colOff>
      <xdr:row>43</xdr:row>
      <xdr:rowOff>9525</xdr:rowOff>
    </xdr:to>
    <xdr:sp>
      <xdr:nvSpPr>
        <xdr:cNvPr id="2" name="Line 3"/>
        <xdr:cNvSpPr>
          <a:spLocks/>
        </xdr:cNvSpPr>
      </xdr:nvSpPr>
      <xdr:spPr>
        <a:xfrm>
          <a:off x="76200" y="7115175"/>
          <a:ext cx="99250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10</xdr:col>
      <xdr:colOff>952500</xdr:colOff>
      <xdr:row>10</xdr:row>
      <xdr:rowOff>19050</xdr:rowOff>
    </xdr:to>
    <xdr:sp>
      <xdr:nvSpPr>
        <xdr:cNvPr id="3" name="Line 4"/>
        <xdr:cNvSpPr>
          <a:spLocks/>
        </xdr:cNvSpPr>
      </xdr:nvSpPr>
      <xdr:spPr>
        <a:xfrm flipV="1">
          <a:off x="0" y="1638300"/>
          <a:ext cx="9982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2" name="Text Box 2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5" name="Text Box 7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6" name="Text Box 9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7" name="Text Box 11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8" name="Text Box 12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38100"/>
    <xdr:sp fLocksText="0">
      <xdr:nvSpPr>
        <xdr:cNvPr id="9" name="Text Box 13"/>
        <xdr:cNvSpPr txBox="1">
          <a:spLocks noChangeArrowheads="1"/>
        </xdr:cNvSpPr>
      </xdr:nvSpPr>
      <xdr:spPr>
        <a:xfrm>
          <a:off x="2857500" y="3957351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0" name="Text Box 12981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1" name="Text Box 12982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2" name="Text Box 12983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3" name="Text Box 12984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4" name="Text Box 12985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5" name="Text Box 12986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6" name="Text Box 12987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7" name="Text Box 12988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8" name="Text Box 12989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19" name="Text Box 12990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0" name="Text Box 12991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1" name="Text Box 12992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2" name="Text Box 12993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3" name="Text Box 12994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4" name="Text Box 12995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25" name="Text Box 12996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26" name="Text Box 12997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27" name="Text Box 12998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28" name="Text Box 12999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29" name="Text Box 13000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0" name="Text Box 13001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1" name="Text Box 13002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2" name="Text Box 13003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3" name="Text Box 13004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4" name="Text Box 13005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5" name="Text Box 13006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6" name="Text Box 13007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7" name="Text Box 13008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8" name="Text Box 13009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39" name="Text Box 13010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0" name="Text Box 13011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1" name="Text Box 13012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2" name="Text Box 13013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3" name="Text Box 13014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4" name="Text Box 13015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5" name="Text Box 13016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6" name="Text Box 13017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47" name="Text Box 13018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48" name="Text Box 13019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49" name="Text Box 13020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647</xdr:row>
      <xdr:rowOff>0</xdr:rowOff>
    </xdr:from>
    <xdr:ext cx="1552575" cy="28575"/>
    <xdr:sp fLocksText="0">
      <xdr:nvSpPr>
        <xdr:cNvPr id="50" name="Text Box 13021"/>
        <xdr:cNvSpPr txBox="1">
          <a:spLocks noChangeArrowheads="1"/>
        </xdr:cNvSpPr>
      </xdr:nvSpPr>
      <xdr:spPr>
        <a:xfrm>
          <a:off x="2857500" y="395735175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1" name="Text Box 13022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2" name="Text Box 13023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3" name="Text Box 13024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4" name="Text Box 13025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5" name="Text Box 13026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6" name="Text Box 13027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7" name="Text Box 13028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673</xdr:row>
      <xdr:rowOff>0</xdr:rowOff>
    </xdr:from>
    <xdr:ext cx="1552575" cy="38100"/>
    <xdr:sp fLocksText="0">
      <xdr:nvSpPr>
        <xdr:cNvPr id="58" name="Text Box 13029"/>
        <xdr:cNvSpPr txBox="1">
          <a:spLocks noChangeArrowheads="1"/>
        </xdr:cNvSpPr>
      </xdr:nvSpPr>
      <xdr:spPr>
        <a:xfrm>
          <a:off x="2857500" y="4089273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59" name="Text Box 13030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0" name="Text Box 13031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1" name="Text Box 13032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2" name="Text Box 13033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3" name="Text Box 13034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4" name="Text Box 13035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5" name="Text Box 13036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6" name="Text Box 13037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654</xdr:row>
      <xdr:rowOff>0</xdr:rowOff>
    </xdr:from>
    <xdr:ext cx="1552575" cy="38100"/>
    <xdr:sp fLocksText="0">
      <xdr:nvSpPr>
        <xdr:cNvPr id="67" name="Text Box 13038"/>
        <xdr:cNvSpPr txBox="1">
          <a:spLocks noChangeArrowheads="1"/>
        </xdr:cNvSpPr>
      </xdr:nvSpPr>
      <xdr:spPr>
        <a:xfrm>
          <a:off x="2857500" y="399087975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68" name="Text Box 13039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69" name="Text Box 13040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0" name="Text Box 13041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1" name="Text Box 13042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2" name="Text Box 13043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3" name="Text Box 13044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4" name="Text Box 13045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5" name="Text Box 13046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6" name="Text Box 13047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7" name="Text Box 13048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8" name="Text Box 13049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79" name="Text Box 13050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0" name="Text Box 13051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1" name="Text Box 13052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2" name="Text Box 13053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83" name="Text Box 13054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84" name="Text Box 13055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57150"/>
    <xdr:sp fLocksText="0">
      <xdr:nvSpPr>
        <xdr:cNvPr id="85" name="Text Box 13056"/>
        <xdr:cNvSpPr txBox="1">
          <a:spLocks noChangeArrowheads="1"/>
        </xdr:cNvSpPr>
      </xdr:nvSpPr>
      <xdr:spPr>
        <a:xfrm>
          <a:off x="2857500" y="419271450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86" name="Text Box 13057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7" name="Text Box 13058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8" name="Text Box 13059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89" name="Text Box 13060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0" name="Text Box 13061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1" name="Text Box 13062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2" name="Text Box 13063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3" name="Text Box 13064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4" name="Text Box 13065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5" name="Text Box 13066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6" name="Text Box 13067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7" name="Text Box 13068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8" name="Text Box 13069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99" name="Text Box 13070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0" name="Text Box 13071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1" name="Text Box 13072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2" name="Text Box 13073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3" name="Text Box 13074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4" name="Text Box 13075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76200"/>
    <xdr:sp fLocksText="0">
      <xdr:nvSpPr>
        <xdr:cNvPr id="105" name="Text Box 13076"/>
        <xdr:cNvSpPr txBox="1">
          <a:spLocks noChangeArrowheads="1"/>
        </xdr:cNvSpPr>
      </xdr:nvSpPr>
      <xdr:spPr>
        <a:xfrm>
          <a:off x="2857500" y="39863077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106" name="Text Box 13077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107" name="Text Box 13078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08" name="Text Box 1308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09" name="Text Box 13081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10" name="Text Box 13082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11" name="Text Box 1308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12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13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114" name="Text Box 13086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95250"/>
    <xdr:sp fLocksText="0">
      <xdr:nvSpPr>
        <xdr:cNvPr id="115" name="Text Box 13087"/>
        <xdr:cNvSpPr txBox="1">
          <a:spLocks noChangeArrowheads="1"/>
        </xdr:cNvSpPr>
      </xdr:nvSpPr>
      <xdr:spPr>
        <a:xfrm>
          <a:off x="2857500" y="419271450"/>
          <a:ext cx="15525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16" name="Text Box 13088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17" name="Text Box 13089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18" name="Text Box 13090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19" name="Text Box 13091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0" name="Text Box 13092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1" name="Text Box 13093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2" name="Text Box 13094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3" name="Text Box 13095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4" name="Text Box 13096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5" name="Text Box 13097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6" name="Text Box 13098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7" name="Text Box 13099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8" name="Text Box 13100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29" name="Text Box 13101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0" name="Text Box 13102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1" name="Text Box 13103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2" name="Text Box 13104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3" name="Text Box 13105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4" name="Text Box 13106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5" name="Text Box 13107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6" name="Text Box 13108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7" name="Text Box 13109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8" name="Text Box 13110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39" name="Text Box 13111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0" name="Text Box 13112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1" name="Text Box 13113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2" name="Text Box 13114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3" name="Text Box 13115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4" name="Text Box 13116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5" name="Text Box 13117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6" name="Text Box 13118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7" name="Text Box 13119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8" name="Text Box 13120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652</xdr:row>
      <xdr:rowOff>0</xdr:rowOff>
    </xdr:from>
    <xdr:ext cx="1552575" cy="28575"/>
    <xdr:sp fLocksText="0">
      <xdr:nvSpPr>
        <xdr:cNvPr id="149" name="Text Box 13121"/>
        <xdr:cNvSpPr txBox="1">
          <a:spLocks noChangeArrowheads="1"/>
        </xdr:cNvSpPr>
      </xdr:nvSpPr>
      <xdr:spPr>
        <a:xfrm>
          <a:off x="2857500" y="398392650"/>
          <a:ext cx="1552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0" name="Text Box 13123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1" name="Text Box 13124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2" name="Text Box 13125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3" name="Text Box 13126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4" name="Text Box 13127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5" name="Text Box 13128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6" name="Text Box 13129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7" name="Text Box 13130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653</xdr:row>
      <xdr:rowOff>0</xdr:rowOff>
    </xdr:from>
    <xdr:ext cx="1552575" cy="57150"/>
    <xdr:sp fLocksText="0">
      <xdr:nvSpPr>
        <xdr:cNvPr id="158" name="Text Box 13131"/>
        <xdr:cNvSpPr txBox="1">
          <a:spLocks noChangeArrowheads="1"/>
        </xdr:cNvSpPr>
      </xdr:nvSpPr>
      <xdr:spPr>
        <a:xfrm>
          <a:off x="2857500" y="39863077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47625"/>
    <xdr:sp fLocksText="0">
      <xdr:nvSpPr>
        <xdr:cNvPr id="159" name="Text Box 13132"/>
        <xdr:cNvSpPr txBox="1">
          <a:spLocks noChangeArrowheads="1"/>
        </xdr:cNvSpPr>
      </xdr:nvSpPr>
      <xdr:spPr>
        <a:xfrm>
          <a:off x="2857500" y="419271450"/>
          <a:ext cx="15525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0" name="Text Box 13133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1" name="Text Box 13134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2" name="Text Box 13135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3" name="Text Box 13136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4" name="Text Box 13137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114300"/>
    <xdr:sp fLocksText="0">
      <xdr:nvSpPr>
        <xdr:cNvPr id="165" name="Text Box 13138"/>
        <xdr:cNvSpPr txBox="1">
          <a:spLocks noChangeArrowheads="1"/>
        </xdr:cNvSpPr>
      </xdr:nvSpPr>
      <xdr:spPr>
        <a:xfrm>
          <a:off x="2857500" y="41927145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66" name="Text Box 1314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67" name="Text Box 13141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68" name="Text Box 13142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69" name="Text Box 1314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0" name="Text Box 1314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1" name="Text Box 1314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2" name="Text Box 1314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3" name="Text Box 1314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4" name="Text Box 1314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75" name="Text Box 13149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76" name="Text Box 1315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7" name="Text Box 13151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78" name="Text Box 13152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79" name="Text Box 1315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80" name="Text Box 1315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81" name="Text Box 1315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82" name="Text Box 13156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83" name="Text Box 13157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84" name="Text Box 13158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85" name="Text Box 13159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86" name="Text Box 13160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87" name="Text Box 13161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88" name="Text Box 13162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89" name="Text Box 13163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0" name="Text Box 1316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1" name="Text Box 1316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92" name="Text Box 1316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193" name="Text Box 1316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4" name="Text Box 13168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5" name="Text Box 13169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6" name="Text Box 1317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7" name="Text Box 13171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8" name="Text Box 13172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199" name="Text Box 1317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0" name="Text Box 1317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1" name="Text Box 1317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2" name="Text Box 1317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3" name="Text Box 131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4" name="Text Box 131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05" name="Text Box 13179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06" name="Text Box 1318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7" name="Text Box 13181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08" name="Text Box 13182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09" name="Text Box 1318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0" name="Text Box 131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1" name="Text Box 131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2" name="Text Box 13186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3" name="Text Box 1329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4" name="Text Box 13296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15" name="Text Box 13297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16" name="Text Box 1329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17" name="Text Box 13299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18" name="Text Box 13300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19" name="Text Box 13301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20" name="Text Box 13302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1" name="Text Box 13303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2" name="Text Box 1330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23" name="Text Box 1330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24" name="Text Box 1330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5" name="Text Box 13307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6" name="Text Box 13308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7" name="Text Box 13309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28" name="Text Box 13310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29" name="Text Box 1305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0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1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2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3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4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5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6" name="Text Box 1305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7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8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39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0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41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42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3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4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5" name="Text Box 1305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6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7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8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49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0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1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2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3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4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5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56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57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8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59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0" name="Text Box 13054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1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2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3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4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5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6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7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8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69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70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71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72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73" name="Text Box 13086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74" name="Text Box 1308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57150"/>
    <xdr:sp fLocksText="0">
      <xdr:nvSpPr>
        <xdr:cNvPr id="275" name="Text Box 13056"/>
        <xdr:cNvSpPr txBox="1">
          <a:spLocks noChangeArrowheads="1"/>
        </xdr:cNvSpPr>
      </xdr:nvSpPr>
      <xdr:spPr>
        <a:xfrm>
          <a:off x="2857500" y="413356425"/>
          <a:ext cx="155257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76" name="Text Box 13133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77" name="Text Box 13134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78" name="Text Box 13135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79" name="Text Box 13136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80" name="Text Box 13137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81" name="Text Box 13138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680</xdr:row>
      <xdr:rowOff>0</xdr:rowOff>
    </xdr:from>
    <xdr:ext cx="1552575" cy="114300"/>
    <xdr:sp fLocksText="0">
      <xdr:nvSpPr>
        <xdr:cNvPr id="282" name="Text Box 13139"/>
        <xdr:cNvSpPr txBox="1">
          <a:spLocks noChangeArrowheads="1"/>
        </xdr:cNvSpPr>
      </xdr:nvSpPr>
      <xdr:spPr>
        <a:xfrm>
          <a:off x="2857500" y="413356425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76200"/>
    <xdr:sp fLocksText="0">
      <xdr:nvSpPr>
        <xdr:cNvPr id="283" name="Text Box 13055"/>
        <xdr:cNvSpPr txBox="1">
          <a:spLocks noChangeArrowheads="1"/>
        </xdr:cNvSpPr>
      </xdr:nvSpPr>
      <xdr:spPr>
        <a:xfrm>
          <a:off x="2857500" y="4171759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76200"/>
    <xdr:sp fLocksText="0">
      <xdr:nvSpPr>
        <xdr:cNvPr id="284" name="Text Box 13057"/>
        <xdr:cNvSpPr txBox="1">
          <a:spLocks noChangeArrowheads="1"/>
        </xdr:cNvSpPr>
      </xdr:nvSpPr>
      <xdr:spPr>
        <a:xfrm>
          <a:off x="2857500" y="4171759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76200"/>
    <xdr:sp fLocksText="0">
      <xdr:nvSpPr>
        <xdr:cNvPr id="285" name="Text Box 13077"/>
        <xdr:cNvSpPr txBox="1">
          <a:spLocks noChangeArrowheads="1"/>
        </xdr:cNvSpPr>
      </xdr:nvSpPr>
      <xdr:spPr>
        <a:xfrm>
          <a:off x="2857500" y="4171759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76200"/>
    <xdr:sp fLocksText="0">
      <xdr:nvSpPr>
        <xdr:cNvPr id="286" name="Text Box 13078"/>
        <xdr:cNvSpPr txBox="1">
          <a:spLocks noChangeArrowheads="1"/>
        </xdr:cNvSpPr>
      </xdr:nvSpPr>
      <xdr:spPr>
        <a:xfrm>
          <a:off x="2857500" y="4171759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38100"/>
    <xdr:sp fLocksText="0">
      <xdr:nvSpPr>
        <xdr:cNvPr id="287" name="Text Box 13084"/>
        <xdr:cNvSpPr txBox="1">
          <a:spLocks noChangeArrowheads="1"/>
        </xdr:cNvSpPr>
      </xdr:nvSpPr>
      <xdr:spPr>
        <a:xfrm>
          <a:off x="2857500" y="4171759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683</xdr:row>
      <xdr:rowOff>0</xdr:rowOff>
    </xdr:from>
    <xdr:ext cx="1552575" cy="38100"/>
    <xdr:sp fLocksText="0">
      <xdr:nvSpPr>
        <xdr:cNvPr id="288" name="Text Box 13085"/>
        <xdr:cNvSpPr txBox="1">
          <a:spLocks noChangeArrowheads="1"/>
        </xdr:cNvSpPr>
      </xdr:nvSpPr>
      <xdr:spPr>
        <a:xfrm>
          <a:off x="2857500" y="4171759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89" name="Text Box 13055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90" name="Text Box 13057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91" name="Text Box 13077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92" name="Text Box 13078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93" name="Text Box 13086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682</xdr:row>
      <xdr:rowOff>0</xdr:rowOff>
    </xdr:from>
    <xdr:ext cx="1552575" cy="76200"/>
    <xdr:sp fLocksText="0">
      <xdr:nvSpPr>
        <xdr:cNvPr id="294" name="Text Box 13087"/>
        <xdr:cNvSpPr txBox="1">
          <a:spLocks noChangeArrowheads="1"/>
        </xdr:cNvSpPr>
      </xdr:nvSpPr>
      <xdr:spPr>
        <a:xfrm>
          <a:off x="2857500" y="414804225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95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96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97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298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299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0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1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2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3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04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05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6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7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8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09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10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11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12" name="Text Box 13055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13" name="Text Box 1305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14" name="Text Box 13077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76200"/>
    <xdr:sp fLocksText="0">
      <xdr:nvSpPr>
        <xdr:cNvPr id="315" name="Text Box 13078"/>
        <xdr:cNvSpPr txBox="1">
          <a:spLocks noChangeArrowheads="1"/>
        </xdr:cNvSpPr>
      </xdr:nvSpPr>
      <xdr:spPr>
        <a:xfrm>
          <a:off x="2857500" y="41927145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16" name="Text Box 13084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689</xdr:row>
      <xdr:rowOff>0</xdr:rowOff>
    </xdr:from>
    <xdr:ext cx="1552575" cy="38100"/>
    <xdr:sp fLocksText="0">
      <xdr:nvSpPr>
        <xdr:cNvPr id="317" name="Text Box 13085"/>
        <xdr:cNvSpPr txBox="1">
          <a:spLocks noChangeArrowheads="1"/>
        </xdr:cNvSpPr>
      </xdr:nvSpPr>
      <xdr:spPr>
        <a:xfrm>
          <a:off x="2857500" y="41927145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76200"/>
    <xdr:sp fLocksText="0">
      <xdr:nvSpPr>
        <xdr:cNvPr id="318" name="Text Box 13055"/>
        <xdr:cNvSpPr txBox="1">
          <a:spLocks noChangeArrowheads="1"/>
        </xdr:cNvSpPr>
      </xdr:nvSpPr>
      <xdr:spPr>
        <a:xfrm>
          <a:off x="2857500" y="41761410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76200"/>
    <xdr:sp fLocksText="0">
      <xdr:nvSpPr>
        <xdr:cNvPr id="319" name="Text Box 13057"/>
        <xdr:cNvSpPr txBox="1">
          <a:spLocks noChangeArrowheads="1"/>
        </xdr:cNvSpPr>
      </xdr:nvSpPr>
      <xdr:spPr>
        <a:xfrm>
          <a:off x="2857500" y="41761410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76200"/>
    <xdr:sp fLocksText="0">
      <xdr:nvSpPr>
        <xdr:cNvPr id="320" name="Text Box 13077"/>
        <xdr:cNvSpPr txBox="1">
          <a:spLocks noChangeArrowheads="1"/>
        </xdr:cNvSpPr>
      </xdr:nvSpPr>
      <xdr:spPr>
        <a:xfrm>
          <a:off x="2857500" y="41761410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76200"/>
    <xdr:sp fLocksText="0">
      <xdr:nvSpPr>
        <xdr:cNvPr id="321" name="Text Box 13078"/>
        <xdr:cNvSpPr txBox="1">
          <a:spLocks noChangeArrowheads="1"/>
        </xdr:cNvSpPr>
      </xdr:nvSpPr>
      <xdr:spPr>
        <a:xfrm>
          <a:off x="2857500" y="417614100"/>
          <a:ext cx="15525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38100"/>
    <xdr:sp fLocksText="0">
      <xdr:nvSpPr>
        <xdr:cNvPr id="322" name="Text Box 13084"/>
        <xdr:cNvSpPr txBox="1">
          <a:spLocks noChangeArrowheads="1"/>
        </xdr:cNvSpPr>
      </xdr:nvSpPr>
      <xdr:spPr>
        <a:xfrm>
          <a:off x="2857500" y="4176141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2162175</xdr:colOff>
      <xdr:row>685</xdr:row>
      <xdr:rowOff>0</xdr:rowOff>
    </xdr:from>
    <xdr:ext cx="1552575" cy="38100"/>
    <xdr:sp fLocksText="0">
      <xdr:nvSpPr>
        <xdr:cNvPr id="323" name="Text Box 13085"/>
        <xdr:cNvSpPr txBox="1">
          <a:spLocks noChangeArrowheads="1"/>
        </xdr:cNvSpPr>
      </xdr:nvSpPr>
      <xdr:spPr>
        <a:xfrm>
          <a:off x="2857500" y="417614100"/>
          <a:ext cx="1552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738"/>
  <sheetViews>
    <sheetView zoomScale="75" zoomScaleNormal="75" zoomScalePageLayoutView="0" workbookViewId="0" topLeftCell="A3">
      <selection activeCell="B25" sqref="B25"/>
    </sheetView>
  </sheetViews>
  <sheetFormatPr defaultColWidth="9.00390625" defaultRowHeight="12.75"/>
  <cols>
    <col min="1" max="1" width="6.25390625" style="0" customWidth="1"/>
    <col min="2" max="2" width="38.125" style="0" customWidth="1"/>
    <col min="3" max="3" width="12.125" style="15" customWidth="1"/>
    <col min="4" max="4" width="11.375" style="15" customWidth="1"/>
    <col min="5" max="5" width="8.125" style="15" customWidth="1"/>
    <col min="6" max="6" width="9.25390625" style="15" customWidth="1"/>
    <col min="7" max="7" width="10.00390625" style="15" customWidth="1"/>
  </cols>
  <sheetData>
    <row r="2" ht="12.75">
      <c r="D2" s="15" t="s">
        <v>685</v>
      </c>
    </row>
    <row r="3" s="33" customFormat="1" ht="12.75">
      <c r="D3" s="33" t="s">
        <v>159</v>
      </c>
    </row>
    <row r="4" spans="2:4" s="33" customFormat="1" ht="12.75">
      <c r="B4" s="33" t="s">
        <v>817</v>
      </c>
      <c r="C4" s="33" t="s">
        <v>160</v>
      </c>
      <c r="D4" s="33" t="s">
        <v>818</v>
      </c>
    </row>
    <row r="8" ht="12.75">
      <c r="B8" t="s">
        <v>126</v>
      </c>
    </row>
    <row r="9" spans="2:6" ht="12.75">
      <c r="B9" s="11" t="s">
        <v>852</v>
      </c>
      <c r="C9" s="18"/>
      <c r="D9" s="18"/>
      <c r="E9" s="18"/>
      <c r="F9" s="18"/>
    </row>
    <row r="10" spans="2:6" ht="12.75">
      <c r="B10" s="11" t="s">
        <v>387</v>
      </c>
      <c r="C10" s="18"/>
      <c r="D10" s="18"/>
      <c r="E10" s="18"/>
      <c r="F10" s="18"/>
    </row>
    <row r="11" spans="2:6" ht="12.75">
      <c r="B11" s="11"/>
      <c r="C11" s="18"/>
      <c r="D11" s="18"/>
      <c r="E11" s="18"/>
      <c r="F11" s="18"/>
    </row>
    <row r="12" ht="13.5" thickBot="1"/>
    <row r="13" spans="1:7" ht="12.75">
      <c r="A13" s="1"/>
      <c r="B13" s="7"/>
      <c r="C13" s="27" t="s">
        <v>854</v>
      </c>
      <c r="D13" s="19" t="s">
        <v>264</v>
      </c>
      <c r="E13" s="27" t="s">
        <v>1132</v>
      </c>
      <c r="F13" s="19" t="s">
        <v>265</v>
      </c>
      <c r="G13" s="20"/>
    </row>
    <row r="14" spans="1:7" ht="12.75">
      <c r="A14" s="3" t="s">
        <v>535</v>
      </c>
      <c r="B14" s="8" t="s">
        <v>263</v>
      </c>
      <c r="C14" s="28" t="s">
        <v>1129</v>
      </c>
      <c r="D14" s="21" t="s">
        <v>164</v>
      </c>
      <c r="E14" s="28" t="s">
        <v>371</v>
      </c>
      <c r="F14" s="21" t="s">
        <v>266</v>
      </c>
      <c r="G14" s="22"/>
    </row>
    <row r="15" spans="1:7" ht="12.75">
      <c r="A15" s="3" t="s">
        <v>853</v>
      </c>
      <c r="B15" s="8"/>
      <c r="C15" s="28" t="s">
        <v>855</v>
      </c>
      <c r="D15" s="21"/>
      <c r="E15" s="28" t="s">
        <v>372</v>
      </c>
      <c r="F15" s="21" t="s">
        <v>164</v>
      </c>
      <c r="G15" s="22"/>
    </row>
    <row r="16" spans="1:7" ht="13.5" thickBot="1">
      <c r="A16" s="5"/>
      <c r="B16" s="9"/>
      <c r="C16" s="29"/>
      <c r="D16" s="16"/>
      <c r="E16" s="29"/>
      <c r="F16" s="16"/>
      <c r="G16" s="23"/>
    </row>
    <row r="17" spans="1:7" ht="12.75">
      <c r="A17" s="11" t="s">
        <v>267</v>
      </c>
      <c r="B17" s="11" t="s">
        <v>268</v>
      </c>
      <c r="G17" s="18"/>
    </row>
    <row r="18" spans="1:7" s="11" customFormat="1" ht="12.75">
      <c r="A18" s="11" t="s">
        <v>269</v>
      </c>
      <c r="B18" s="11" t="s">
        <v>1244</v>
      </c>
      <c r="C18" s="18" t="s">
        <v>170</v>
      </c>
      <c r="D18" s="18" t="s">
        <v>171</v>
      </c>
      <c r="E18" s="18" t="s">
        <v>172</v>
      </c>
      <c r="F18" s="18"/>
      <c r="G18" s="18"/>
    </row>
    <row r="19" ht="12.75">
      <c r="B19" t="s">
        <v>571</v>
      </c>
    </row>
    <row r="20" spans="2:6" ht="12.75">
      <c r="B20" t="s">
        <v>271</v>
      </c>
      <c r="C20" s="15" t="s">
        <v>170</v>
      </c>
      <c r="D20" s="15" t="s">
        <v>171</v>
      </c>
      <c r="E20" s="15" t="s">
        <v>172</v>
      </c>
      <c r="F20" s="15">
        <v>110100</v>
      </c>
    </row>
    <row r="21" spans="2:6" ht="12.75">
      <c r="B21" t="s">
        <v>1242</v>
      </c>
      <c r="C21" s="15" t="s">
        <v>170</v>
      </c>
      <c r="D21" s="15" t="s">
        <v>171</v>
      </c>
      <c r="E21" s="15" t="s">
        <v>172</v>
      </c>
      <c r="F21" s="15">
        <v>110200</v>
      </c>
    </row>
    <row r="22" ht="12.75">
      <c r="B22" t="s">
        <v>856</v>
      </c>
    </row>
    <row r="23" spans="2:6" ht="12.75">
      <c r="B23" t="s">
        <v>857</v>
      </c>
      <c r="C23" s="15" t="s">
        <v>170</v>
      </c>
      <c r="D23" s="15" t="s">
        <v>171</v>
      </c>
      <c r="E23" s="15" t="s">
        <v>172</v>
      </c>
      <c r="F23" s="15">
        <v>110300</v>
      </c>
    </row>
    <row r="24" spans="2:6" ht="12.75">
      <c r="B24" t="s">
        <v>858</v>
      </c>
      <c r="C24" s="15" t="s">
        <v>170</v>
      </c>
      <c r="D24" s="15" t="s">
        <v>171</v>
      </c>
      <c r="E24" s="15" t="s">
        <v>172</v>
      </c>
      <c r="F24" s="15">
        <v>110400</v>
      </c>
    </row>
    <row r="25" spans="2:6" ht="12.75">
      <c r="B25" t="s">
        <v>860</v>
      </c>
      <c r="C25" s="15" t="s">
        <v>170</v>
      </c>
      <c r="D25" s="15" t="s">
        <v>171</v>
      </c>
      <c r="E25" s="15" t="s">
        <v>172</v>
      </c>
      <c r="F25" s="15">
        <v>110600</v>
      </c>
    </row>
    <row r="26" spans="2:6" ht="12.75">
      <c r="B26" t="s">
        <v>861</v>
      </c>
      <c r="C26" s="15" t="s">
        <v>170</v>
      </c>
      <c r="D26" s="15" t="s">
        <v>171</v>
      </c>
      <c r="E26" s="15" t="s">
        <v>172</v>
      </c>
      <c r="F26" s="15">
        <v>110700</v>
      </c>
    </row>
    <row r="27" ht="12.75">
      <c r="B27" t="s">
        <v>862</v>
      </c>
    </row>
    <row r="28" spans="2:6" ht="12.75">
      <c r="B28" t="s">
        <v>863</v>
      </c>
      <c r="C28" s="15" t="s">
        <v>170</v>
      </c>
      <c r="D28" s="15" t="s">
        <v>171</v>
      </c>
      <c r="E28" s="15" t="s">
        <v>172</v>
      </c>
      <c r="F28" s="15">
        <v>111000</v>
      </c>
    </row>
    <row r="30" spans="1:7" s="11" customFormat="1" ht="12.75">
      <c r="A30" s="11" t="s">
        <v>1243</v>
      </c>
      <c r="B30" s="11" t="s">
        <v>270</v>
      </c>
      <c r="C30" s="18" t="s">
        <v>170</v>
      </c>
      <c r="D30" s="18" t="s">
        <v>171</v>
      </c>
      <c r="E30" s="18" t="s">
        <v>172</v>
      </c>
      <c r="F30" s="18"/>
      <c r="G30" s="18"/>
    </row>
    <row r="31" ht="12.75">
      <c r="B31" t="s">
        <v>865</v>
      </c>
    </row>
    <row r="32" spans="2:6" ht="12.75">
      <c r="B32" t="s">
        <v>866</v>
      </c>
      <c r="C32" s="15" t="s">
        <v>170</v>
      </c>
      <c r="D32" s="15" t="s">
        <v>171</v>
      </c>
      <c r="E32" s="15" t="s">
        <v>172</v>
      </c>
      <c r="F32" s="15">
        <v>110100</v>
      </c>
    </row>
    <row r="33" spans="2:6" ht="12.75">
      <c r="B33" t="s">
        <v>300</v>
      </c>
      <c r="C33" s="15" t="s">
        <v>170</v>
      </c>
      <c r="D33" s="15" t="s">
        <v>171</v>
      </c>
      <c r="E33" s="15" t="s">
        <v>172</v>
      </c>
      <c r="F33" s="15">
        <v>110200</v>
      </c>
    </row>
    <row r="34" ht="12.75">
      <c r="B34" t="s">
        <v>856</v>
      </c>
    </row>
    <row r="35" spans="2:6" ht="12.75">
      <c r="B35" t="s">
        <v>301</v>
      </c>
      <c r="C35" s="15" t="s">
        <v>170</v>
      </c>
      <c r="D35" s="15" t="s">
        <v>171</v>
      </c>
      <c r="E35" s="15" t="s">
        <v>172</v>
      </c>
      <c r="F35" s="15">
        <v>110300</v>
      </c>
    </row>
    <row r="36" spans="2:6" ht="12.75">
      <c r="B36" t="s">
        <v>858</v>
      </c>
      <c r="C36" s="15" t="s">
        <v>170</v>
      </c>
      <c r="D36" s="15" t="s">
        <v>171</v>
      </c>
      <c r="E36" s="15" t="s">
        <v>172</v>
      </c>
      <c r="F36" s="15">
        <v>110400</v>
      </c>
    </row>
    <row r="37" spans="2:6" ht="12.75">
      <c r="B37" t="s">
        <v>302</v>
      </c>
      <c r="C37" s="15" t="s">
        <v>170</v>
      </c>
      <c r="D37" s="15" t="s">
        <v>171</v>
      </c>
      <c r="E37" s="15" t="s">
        <v>172</v>
      </c>
      <c r="F37" s="15">
        <v>110500</v>
      </c>
    </row>
    <row r="38" spans="2:6" ht="12.75">
      <c r="B38" t="s">
        <v>860</v>
      </c>
      <c r="C38" s="15" t="s">
        <v>170</v>
      </c>
      <c r="D38" s="15" t="s">
        <v>171</v>
      </c>
      <c r="E38" s="15" t="s">
        <v>172</v>
      </c>
      <c r="F38" s="15">
        <v>110600</v>
      </c>
    </row>
    <row r="39" ht="12.75">
      <c r="B39" t="s">
        <v>862</v>
      </c>
    </row>
    <row r="40" spans="2:6" ht="12.75">
      <c r="B40" t="s">
        <v>863</v>
      </c>
      <c r="C40" s="15" t="s">
        <v>170</v>
      </c>
      <c r="D40" s="15" t="s">
        <v>171</v>
      </c>
      <c r="E40" s="15" t="s">
        <v>172</v>
      </c>
      <c r="F40" s="15">
        <v>111000</v>
      </c>
    </row>
    <row r="41" ht="12.75">
      <c r="B41" t="s">
        <v>303</v>
      </c>
    </row>
    <row r="42" spans="2:6" ht="12.75">
      <c r="B42" t="s">
        <v>304</v>
      </c>
      <c r="C42" s="15" t="s">
        <v>170</v>
      </c>
      <c r="D42" s="15" t="s">
        <v>171</v>
      </c>
      <c r="E42" s="15" t="s">
        <v>172</v>
      </c>
      <c r="F42" s="15">
        <v>240100</v>
      </c>
    </row>
    <row r="44" spans="1:7" s="11" customFormat="1" ht="12.75">
      <c r="A44" s="11" t="s">
        <v>584</v>
      </c>
      <c r="B44" s="11" t="s">
        <v>305</v>
      </c>
      <c r="C44" s="18">
        <v>1402</v>
      </c>
      <c r="D44" s="18">
        <v>401</v>
      </c>
      <c r="E44" s="18">
        <v>264</v>
      </c>
      <c r="F44" s="18"/>
      <c r="G44" s="18"/>
    </row>
    <row r="45" ht="12.75">
      <c r="B45" t="s">
        <v>485</v>
      </c>
    </row>
    <row r="46" spans="2:6" ht="12.75">
      <c r="B46" t="s">
        <v>866</v>
      </c>
      <c r="C46" s="15">
        <v>1402</v>
      </c>
      <c r="D46" s="15">
        <v>401</v>
      </c>
      <c r="E46" s="15">
        <v>264</v>
      </c>
      <c r="F46" s="15">
        <v>110100</v>
      </c>
    </row>
    <row r="47" spans="2:6" ht="12.75">
      <c r="B47" t="s">
        <v>300</v>
      </c>
      <c r="C47" s="15">
        <v>1402</v>
      </c>
      <c r="D47" s="15">
        <v>401</v>
      </c>
      <c r="E47" s="15">
        <v>264</v>
      </c>
      <c r="F47" s="15">
        <v>110200</v>
      </c>
    </row>
    <row r="48" ht="12.75">
      <c r="B48" t="s">
        <v>856</v>
      </c>
    </row>
    <row r="49" spans="2:6" ht="12.75">
      <c r="B49" t="s">
        <v>857</v>
      </c>
      <c r="C49" s="15">
        <v>1402</v>
      </c>
      <c r="D49" s="15">
        <v>401</v>
      </c>
      <c r="E49" s="15">
        <v>264</v>
      </c>
      <c r="F49" s="15">
        <v>110300</v>
      </c>
    </row>
    <row r="50" spans="2:6" ht="12.75">
      <c r="B50" t="s">
        <v>1062</v>
      </c>
      <c r="C50" s="15">
        <v>1402</v>
      </c>
      <c r="D50" s="15">
        <v>401</v>
      </c>
      <c r="E50" s="15">
        <v>264</v>
      </c>
      <c r="F50" s="15">
        <v>110400</v>
      </c>
    </row>
    <row r="51" spans="2:6" ht="12.75">
      <c r="B51" t="s">
        <v>860</v>
      </c>
      <c r="C51" s="15">
        <v>1402</v>
      </c>
      <c r="D51" s="15">
        <v>401</v>
      </c>
      <c r="E51" s="15">
        <v>264</v>
      </c>
      <c r="F51" s="15">
        <v>110600</v>
      </c>
    </row>
    <row r="52" spans="2:6" ht="12.75">
      <c r="B52" t="s">
        <v>861</v>
      </c>
      <c r="C52" s="15">
        <v>1402</v>
      </c>
      <c r="D52" s="15">
        <v>401</v>
      </c>
      <c r="E52" s="15">
        <v>264</v>
      </c>
      <c r="F52" s="15">
        <v>110700</v>
      </c>
    </row>
    <row r="53" spans="1:7" ht="12.75">
      <c r="A53" s="11"/>
      <c r="B53" s="11" t="s">
        <v>1063</v>
      </c>
      <c r="C53" s="18"/>
      <c r="D53" s="18"/>
      <c r="E53" s="18"/>
      <c r="F53" s="18"/>
      <c r="G53" s="18"/>
    </row>
    <row r="54" spans="2:6" ht="12.75">
      <c r="B54" t="s">
        <v>506</v>
      </c>
      <c r="C54" s="15">
        <v>1402</v>
      </c>
      <c r="D54" s="15">
        <v>401</v>
      </c>
      <c r="E54" s="15">
        <v>264</v>
      </c>
      <c r="F54" s="15">
        <v>111000</v>
      </c>
    </row>
    <row r="55" spans="2:6" ht="12.75">
      <c r="B55" t="s">
        <v>769</v>
      </c>
      <c r="C55" s="15">
        <v>1402</v>
      </c>
      <c r="D55" s="15">
        <v>401</v>
      </c>
      <c r="E55" s="15">
        <v>264</v>
      </c>
      <c r="F55" s="15">
        <v>130300</v>
      </c>
    </row>
    <row r="56" ht="12.75">
      <c r="B56" t="s">
        <v>485</v>
      </c>
    </row>
    <row r="57" spans="2:6" ht="12.75">
      <c r="B57" t="s">
        <v>772</v>
      </c>
      <c r="C57" s="15">
        <v>1402</v>
      </c>
      <c r="D57" s="15">
        <v>401</v>
      </c>
      <c r="E57" s="15">
        <v>264</v>
      </c>
      <c r="F57" s="15">
        <v>130300</v>
      </c>
    </row>
    <row r="58" spans="1:7" s="11" customFormat="1" ht="12.75">
      <c r="A58" s="11" t="s">
        <v>586</v>
      </c>
      <c r="B58" s="11" t="s">
        <v>1024</v>
      </c>
      <c r="C58" s="18">
        <v>1402</v>
      </c>
      <c r="D58" s="18">
        <v>401</v>
      </c>
      <c r="E58" s="18">
        <v>262</v>
      </c>
      <c r="F58" s="18"/>
      <c r="G58" s="18"/>
    </row>
    <row r="59" spans="1:7" ht="12.75">
      <c r="A59" s="11"/>
      <c r="B59" s="14" t="s">
        <v>485</v>
      </c>
      <c r="C59" s="18"/>
      <c r="D59" s="18"/>
      <c r="E59" s="18"/>
      <c r="F59" s="18"/>
      <c r="G59" s="18"/>
    </row>
    <row r="60" spans="2:6" ht="12.75">
      <c r="B60" t="s">
        <v>866</v>
      </c>
      <c r="C60" s="15">
        <v>1402</v>
      </c>
      <c r="D60" s="15">
        <v>401</v>
      </c>
      <c r="E60" s="15">
        <v>262</v>
      </c>
      <c r="F60" s="15">
        <v>110100</v>
      </c>
    </row>
    <row r="61" spans="2:6" ht="12.75">
      <c r="B61" t="s">
        <v>300</v>
      </c>
      <c r="C61" s="15">
        <v>1402</v>
      </c>
      <c r="D61" s="15">
        <v>401</v>
      </c>
      <c r="E61" s="15">
        <v>262</v>
      </c>
      <c r="F61" s="15">
        <v>110200</v>
      </c>
    </row>
    <row r="62" ht="12.75">
      <c r="B62" t="s">
        <v>856</v>
      </c>
    </row>
    <row r="63" spans="2:6" ht="12.75">
      <c r="B63" t="s">
        <v>857</v>
      </c>
      <c r="C63" s="15">
        <v>1402</v>
      </c>
      <c r="D63" s="15">
        <v>401</v>
      </c>
      <c r="E63" s="15">
        <v>262</v>
      </c>
      <c r="F63" s="15">
        <v>110300</v>
      </c>
    </row>
    <row r="64" spans="2:6" ht="12.75">
      <c r="B64" t="s">
        <v>1062</v>
      </c>
      <c r="C64" s="15">
        <v>1402</v>
      </c>
      <c r="D64" s="15">
        <v>401</v>
      </c>
      <c r="E64" s="15">
        <v>262</v>
      </c>
      <c r="F64" s="15">
        <v>110400</v>
      </c>
    </row>
    <row r="65" spans="2:6" ht="12.75">
      <c r="B65" t="s">
        <v>860</v>
      </c>
      <c r="C65" s="15">
        <v>1402</v>
      </c>
      <c r="D65" s="15">
        <v>401</v>
      </c>
      <c r="E65" s="15">
        <v>262</v>
      </c>
      <c r="F65" s="15">
        <v>110600</v>
      </c>
    </row>
    <row r="66" spans="2:6" ht="12.75">
      <c r="B66" t="s">
        <v>861</v>
      </c>
      <c r="C66" s="15">
        <v>1402</v>
      </c>
      <c r="D66" s="15">
        <v>401</v>
      </c>
      <c r="E66" s="15">
        <v>262</v>
      </c>
      <c r="F66" s="15">
        <v>110700</v>
      </c>
    </row>
    <row r="67" ht="12.75">
      <c r="B67" t="s">
        <v>862</v>
      </c>
    </row>
    <row r="68" spans="2:6" ht="12.75">
      <c r="B68" t="s">
        <v>863</v>
      </c>
      <c r="C68" s="15">
        <v>1402</v>
      </c>
      <c r="D68" s="15">
        <v>401</v>
      </c>
      <c r="E68" s="15">
        <v>262</v>
      </c>
      <c r="F68" s="15">
        <v>111000</v>
      </c>
    </row>
    <row r="69" spans="2:6" ht="12.75">
      <c r="B69" t="s">
        <v>769</v>
      </c>
      <c r="C69" s="15">
        <v>1402</v>
      </c>
      <c r="D69" s="15">
        <v>401</v>
      </c>
      <c r="E69" s="15">
        <v>262</v>
      </c>
      <c r="F69" s="15">
        <v>130300</v>
      </c>
    </row>
    <row r="70" spans="1:7" ht="12.75">
      <c r="A70" s="11"/>
      <c r="B70" s="14" t="s">
        <v>485</v>
      </c>
      <c r="C70" s="18"/>
      <c r="D70" s="18"/>
      <c r="E70" s="18"/>
      <c r="F70" s="18"/>
      <c r="G70" s="18"/>
    </row>
    <row r="71" spans="2:6" ht="12.75">
      <c r="B71" t="s">
        <v>772</v>
      </c>
      <c r="C71" s="15">
        <v>1402</v>
      </c>
      <c r="D71" s="15">
        <v>401</v>
      </c>
      <c r="E71" s="15">
        <v>262</v>
      </c>
      <c r="F71" s="15">
        <v>130300</v>
      </c>
    </row>
    <row r="73" spans="1:7" s="11" customFormat="1" ht="12.75">
      <c r="A73" s="11" t="s">
        <v>587</v>
      </c>
      <c r="B73" s="11" t="s">
        <v>215</v>
      </c>
      <c r="C73" s="18">
        <v>1402</v>
      </c>
      <c r="D73" s="18">
        <v>401</v>
      </c>
      <c r="E73" s="18">
        <v>264</v>
      </c>
      <c r="F73" s="18"/>
      <c r="G73" s="18"/>
    </row>
    <row r="74" ht="12.75">
      <c r="B74" t="s">
        <v>485</v>
      </c>
    </row>
    <row r="75" spans="2:6" ht="12.75">
      <c r="B75" t="s">
        <v>866</v>
      </c>
      <c r="C75" s="15">
        <v>1402</v>
      </c>
      <c r="D75" s="15">
        <v>401</v>
      </c>
      <c r="E75" s="15">
        <v>264</v>
      </c>
      <c r="F75" s="15">
        <v>110100</v>
      </c>
    </row>
    <row r="76" spans="2:6" ht="12.75">
      <c r="B76" t="s">
        <v>300</v>
      </c>
      <c r="C76" s="15">
        <v>1402</v>
      </c>
      <c r="D76" s="15">
        <v>401</v>
      </c>
      <c r="E76" s="15">
        <v>264</v>
      </c>
      <c r="F76" s="15">
        <v>110200</v>
      </c>
    </row>
    <row r="77" ht="12.75">
      <c r="B77" t="s">
        <v>856</v>
      </c>
    </row>
    <row r="78" spans="2:6" ht="12.75">
      <c r="B78" t="s">
        <v>857</v>
      </c>
      <c r="C78" s="15">
        <v>1402</v>
      </c>
      <c r="D78" s="15">
        <v>401</v>
      </c>
      <c r="E78" s="15">
        <v>264</v>
      </c>
      <c r="F78" s="15">
        <v>110300</v>
      </c>
    </row>
    <row r="79" spans="2:6" ht="12.75">
      <c r="B79" t="s">
        <v>216</v>
      </c>
      <c r="C79" s="15">
        <v>1402</v>
      </c>
      <c r="D79" s="15">
        <v>401</v>
      </c>
      <c r="E79" s="15">
        <v>264</v>
      </c>
      <c r="F79" s="15">
        <v>110400</v>
      </c>
    </row>
    <row r="80" spans="2:6" ht="12.75">
      <c r="B80" t="s">
        <v>860</v>
      </c>
      <c r="C80" s="15">
        <v>1402</v>
      </c>
      <c r="D80" s="15">
        <v>401</v>
      </c>
      <c r="E80" s="15">
        <v>264</v>
      </c>
      <c r="F80" s="15">
        <v>110600</v>
      </c>
    </row>
    <row r="81" spans="2:6" ht="12.75">
      <c r="B81" t="s">
        <v>861</v>
      </c>
      <c r="C81" s="15">
        <v>1402</v>
      </c>
      <c r="D81" s="15">
        <v>401</v>
      </c>
      <c r="E81" s="15">
        <v>264</v>
      </c>
      <c r="F81" s="15">
        <v>110700</v>
      </c>
    </row>
    <row r="82" ht="12.75">
      <c r="B82" t="s">
        <v>217</v>
      </c>
    </row>
    <row r="83" spans="2:6" ht="12.75">
      <c r="B83" t="s">
        <v>1223</v>
      </c>
      <c r="C83" s="15">
        <v>1402</v>
      </c>
      <c r="D83" s="15">
        <v>401</v>
      </c>
      <c r="E83" s="15">
        <v>264</v>
      </c>
      <c r="F83" s="15">
        <v>111000</v>
      </c>
    </row>
    <row r="84" ht="12.75">
      <c r="B84" t="s">
        <v>303</v>
      </c>
    </row>
    <row r="85" spans="2:7" s="14" customFormat="1" ht="12.75">
      <c r="B85" s="14" t="s">
        <v>1224</v>
      </c>
      <c r="C85" s="24">
        <v>1402</v>
      </c>
      <c r="D85" s="24">
        <v>401</v>
      </c>
      <c r="E85" s="24">
        <v>264</v>
      </c>
      <c r="F85" s="24">
        <v>240100</v>
      </c>
      <c r="G85" s="24"/>
    </row>
    <row r="87" spans="1:7" s="11" customFormat="1" ht="12.75">
      <c r="A87" s="11" t="s">
        <v>1028</v>
      </c>
      <c r="B87" s="11" t="s">
        <v>1026</v>
      </c>
      <c r="C87" s="18">
        <v>1407</v>
      </c>
      <c r="D87" s="18">
        <v>407</v>
      </c>
      <c r="E87" s="18">
        <v>272</v>
      </c>
      <c r="F87" s="18"/>
      <c r="G87" s="18"/>
    </row>
    <row r="88" ht="12.75">
      <c r="B88" t="s">
        <v>485</v>
      </c>
    </row>
    <row r="89" spans="2:6" ht="12.75">
      <c r="B89" t="s">
        <v>866</v>
      </c>
      <c r="C89" s="15">
        <v>1407</v>
      </c>
      <c r="D89" s="15">
        <v>407</v>
      </c>
      <c r="E89" s="15">
        <v>272</v>
      </c>
      <c r="F89" s="15">
        <v>110100</v>
      </c>
    </row>
    <row r="90" spans="2:6" ht="12.75">
      <c r="B90" t="s">
        <v>300</v>
      </c>
      <c r="C90" s="15">
        <v>1407</v>
      </c>
      <c r="D90" s="15">
        <v>407</v>
      </c>
      <c r="E90" s="15">
        <v>272</v>
      </c>
      <c r="F90" s="15">
        <v>110200</v>
      </c>
    </row>
    <row r="91" ht="12.75">
      <c r="B91" t="s">
        <v>856</v>
      </c>
    </row>
    <row r="92" spans="2:6" ht="12.75">
      <c r="B92" t="s">
        <v>857</v>
      </c>
      <c r="C92" s="15">
        <v>1407</v>
      </c>
      <c r="D92" s="15">
        <v>407</v>
      </c>
      <c r="E92" s="15">
        <v>272</v>
      </c>
      <c r="F92" s="15">
        <v>110300</v>
      </c>
    </row>
    <row r="93" spans="2:6" ht="12.75">
      <c r="B93" t="s">
        <v>216</v>
      </c>
      <c r="C93" s="15">
        <v>1407</v>
      </c>
      <c r="D93" s="15">
        <v>407</v>
      </c>
      <c r="E93" s="15">
        <v>272</v>
      </c>
      <c r="F93" s="15">
        <v>110400</v>
      </c>
    </row>
    <row r="94" spans="2:6" ht="12.75">
      <c r="B94" t="s">
        <v>860</v>
      </c>
      <c r="C94" s="15">
        <v>1407</v>
      </c>
      <c r="D94" s="15">
        <v>407</v>
      </c>
      <c r="E94" s="15">
        <v>272</v>
      </c>
      <c r="F94" s="15">
        <v>110600</v>
      </c>
    </row>
    <row r="95" spans="1:7" ht="12.75">
      <c r="A95" s="11"/>
      <c r="B95" t="s">
        <v>217</v>
      </c>
      <c r="C95" s="18"/>
      <c r="D95" s="18"/>
      <c r="E95" s="18"/>
      <c r="F95" s="18"/>
      <c r="G95" s="18"/>
    </row>
    <row r="96" spans="2:6" ht="12.75">
      <c r="B96" t="s">
        <v>1223</v>
      </c>
      <c r="C96" s="15">
        <v>1407</v>
      </c>
      <c r="D96" s="15">
        <v>407</v>
      </c>
      <c r="E96" s="15">
        <v>272</v>
      </c>
      <c r="F96" s="15">
        <v>111000</v>
      </c>
    </row>
    <row r="98" spans="1:7" s="11" customFormat="1" ht="12.75">
      <c r="A98" s="11" t="s">
        <v>1030</v>
      </c>
      <c r="B98" s="11" t="s">
        <v>1029</v>
      </c>
      <c r="C98" s="18">
        <v>1407</v>
      </c>
      <c r="D98" s="18">
        <v>407</v>
      </c>
      <c r="E98" s="18">
        <v>272</v>
      </c>
      <c r="F98" s="18"/>
      <c r="G98" s="18"/>
    </row>
    <row r="99" ht="12.75">
      <c r="B99" t="s">
        <v>485</v>
      </c>
    </row>
    <row r="100" spans="2:6" ht="12.75">
      <c r="B100" t="s">
        <v>866</v>
      </c>
      <c r="C100" s="15">
        <v>1407</v>
      </c>
      <c r="D100" s="15">
        <v>407</v>
      </c>
      <c r="E100" s="15">
        <v>272</v>
      </c>
      <c r="F100" s="15">
        <v>110100</v>
      </c>
    </row>
    <row r="101" spans="2:6" ht="12.75">
      <c r="B101" t="s">
        <v>300</v>
      </c>
      <c r="C101" s="15">
        <v>1407</v>
      </c>
      <c r="D101" s="15">
        <v>407</v>
      </c>
      <c r="E101" s="15">
        <v>272</v>
      </c>
      <c r="F101" s="15">
        <v>110200</v>
      </c>
    </row>
    <row r="102" ht="12.75">
      <c r="B102" t="s">
        <v>856</v>
      </c>
    </row>
    <row r="103" spans="2:6" ht="12.75">
      <c r="B103" t="s">
        <v>857</v>
      </c>
      <c r="C103" s="15">
        <v>1407</v>
      </c>
      <c r="D103" s="15">
        <v>407</v>
      </c>
      <c r="E103" s="15">
        <v>272</v>
      </c>
      <c r="F103" s="15">
        <v>110300</v>
      </c>
    </row>
    <row r="104" spans="1:7" ht="12.75">
      <c r="A104" s="11"/>
      <c r="B104" t="s">
        <v>216</v>
      </c>
      <c r="C104" s="15">
        <v>1407</v>
      </c>
      <c r="D104" s="15">
        <v>407</v>
      </c>
      <c r="E104" s="15">
        <v>272</v>
      </c>
      <c r="F104" s="15">
        <v>110400</v>
      </c>
      <c r="G104" s="24"/>
    </row>
    <row r="105" spans="2:6" ht="12.75">
      <c r="B105" t="s">
        <v>217</v>
      </c>
      <c r="C105" s="18"/>
      <c r="D105" s="18"/>
      <c r="E105" s="18"/>
      <c r="F105" s="18"/>
    </row>
    <row r="106" spans="2:6" ht="12.75">
      <c r="B106" t="s">
        <v>1223</v>
      </c>
      <c r="C106" s="15">
        <v>1407</v>
      </c>
      <c r="D106" s="15">
        <v>407</v>
      </c>
      <c r="E106" s="15">
        <v>272</v>
      </c>
      <c r="F106" s="15">
        <v>111000</v>
      </c>
    </row>
    <row r="108" spans="1:7" s="11" customFormat="1" ht="12.75">
      <c r="A108" s="11" t="s">
        <v>1036</v>
      </c>
      <c r="B108" s="11" t="s">
        <v>585</v>
      </c>
      <c r="C108" s="18">
        <v>1407</v>
      </c>
      <c r="D108" s="18">
        <v>407</v>
      </c>
      <c r="E108" s="18">
        <v>272</v>
      </c>
      <c r="F108" s="18"/>
      <c r="G108" s="18"/>
    </row>
    <row r="109" ht="12.75">
      <c r="B109" t="s">
        <v>485</v>
      </c>
    </row>
    <row r="110" spans="2:6" ht="12.75">
      <c r="B110" t="s">
        <v>866</v>
      </c>
      <c r="C110" s="15">
        <v>1407</v>
      </c>
      <c r="D110" s="15">
        <v>407</v>
      </c>
      <c r="E110" s="15">
        <v>272</v>
      </c>
      <c r="F110" s="15">
        <v>110100</v>
      </c>
    </row>
    <row r="111" spans="2:6" ht="12.75">
      <c r="B111" t="s">
        <v>300</v>
      </c>
      <c r="C111" s="15">
        <v>1407</v>
      </c>
      <c r="D111" s="15">
        <v>407</v>
      </c>
      <c r="E111" s="15">
        <v>272</v>
      </c>
      <c r="F111" s="15">
        <v>110200</v>
      </c>
    </row>
    <row r="112" ht="12.75">
      <c r="B112" t="s">
        <v>856</v>
      </c>
    </row>
    <row r="113" spans="2:6" ht="12.75">
      <c r="B113" t="s">
        <v>857</v>
      </c>
      <c r="C113" s="15">
        <v>1407</v>
      </c>
      <c r="D113" s="15">
        <v>407</v>
      </c>
      <c r="E113" s="15">
        <v>272</v>
      </c>
      <c r="F113" s="15">
        <v>110300</v>
      </c>
    </row>
    <row r="114" spans="2:7" ht="12.75">
      <c r="B114" t="s">
        <v>216</v>
      </c>
      <c r="C114" s="15">
        <v>1407</v>
      </c>
      <c r="D114" s="15">
        <v>407</v>
      </c>
      <c r="E114" s="15">
        <v>272</v>
      </c>
      <c r="F114" s="15">
        <v>110400</v>
      </c>
      <c r="G114" s="24"/>
    </row>
    <row r="115" spans="2:7" ht="12.75">
      <c r="B115" t="s">
        <v>1225</v>
      </c>
      <c r="C115" s="15">
        <v>1407</v>
      </c>
      <c r="D115" s="15">
        <v>407</v>
      </c>
      <c r="E115" s="15">
        <v>272</v>
      </c>
      <c r="F115" s="15">
        <v>110600</v>
      </c>
      <c r="G115" s="24"/>
    </row>
    <row r="116" spans="2:6" ht="12.75">
      <c r="B116" t="s">
        <v>217</v>
      </c>
      <c r="C116" s="18"/>
      <c r="D116" s="18"/>
      <c r="E116" s="18"/>
      <c r="F116" s="18"/>
    </row>
    <row r="117" spans="2:6" ht="12.75">
      <c r="B117" t="s">
        <v>1223</v>
      </c>
      <c r="C117" s="15">
        <v>1407</v>
      </c>
      <c r="D117" s="15">
        <v>407</v>
      </c>
      <c r="E117" s="15">
        <v>272</v>
      </c>
      <c r="F117" s="15">
        <v>111000</v>
      </c>
    </row>
    <row r="118" ht="12.75">
      <c r="B118" t="s">
        <v>303</v>
      </c>
    </row>
    <row r="119" spans="2:6" ht="12.75">
      <c r="B119" t="s">
        <v>1226</v>
      </c>
      <c r="C119" s="15">
        <v>1407</v>
      </c>
      <c r="D119" s="15">
        <v>407</v>
      </c>
      <c r="E119" s="15">
        <v>272</v>
      </c>
      <c r="F119" s="15">
        <v>240100</v>
      </c>
    </row>
    <row r="120" spans="1:7" ht="12.75">
      <c r="A120" s="11"/>
      <c r="B120" s="11"/>
      <c r="C120" s="18"/>
      <c r="D120" s="18"/>
      <c r="E120" s="18"/>
      <c r="F120" s="18"/>
      <c r="G120" s="18"/>
    </row>
    <row r="121" spans="1:7" s="11" customFormat="1" ht="12.75">
      <c r="A121" s="11" t="s">
        <v>452</v>
      </c>
      <c r="B121" s="11" t="s">
        <v>453</v>
      </c>
      <c r="C121" s="18">
        <v>1407</v>
      </c>
      <c r="D121" s="18">
        <v>407</v>
      </c>
      <c r="E121" s="18">
        <v>319</v>
      </c>
      <c r="F121" s="18"/>
      <c r="G121" s="18"/>
    </row>
    <row r="122" ht="12.75">
      <c r="B122" t="s">
        <v>485</v>
      </c>
    </row>
    <row r="123" ht="12.75">
      <c r="B123" t="s">
        <v>1227</v>
      </c>
    </row>
    <row r="124" spans="2:6" ht="12.75">
      <c r="B124" t="s">
        <v>633</v>
      </c>
      <c r="C124" s="15">
        <v>1407</v>
      </c>
      <c r="D124" s="15">
        <v>407</v>
      </c>
      <c r="E124" s="15">
        <v>319</v>
      </c>
      <c r="F124" s="15">
        <v>111000</v>
      </c>
    </row>
    <row r="126" spans="1:7" s="11" customFormat="1" ht="12.75">
      <c r="A126" s="11" t="s">
        <v>454</v>
      </c>
      <c r="B126" s="11" t="s">
        <v>455</v>
      </c>
      <c r="C126" s="18">
        <v>1407</v>
      </c>
      <c r="D126" s="18">
        <v>407</v>
      </c>
      <c r="E126" s="18">
        <v>272</v>
      </c>
      <c r="F126" s="18"/>
      <c r="G126" s="18"/>
    </row>
    <row r="127" ht="12.75">
      <c r="B127" t="s">
        <v>485</v>
      </c>
    </row>
    <row r="128" ht="12.75">
      <c r="B128" t="s">
        <v>1227</v>
      </c>
    </row>
    <row r="129" spans="2:6" ht="12.75">
      <c r="B129" t="s">
        <v>633</v>
      </c>
      <c r="C129" s="15">
        <v>1407</v>
      </c>
      <c r="D129" s="15">
        <v>407</v>
      </c>
      <c r="E129" s="15">
        <v>272</v>
      </c>
      <c r="F129" s="15">
        <v>111000</v>
      </c>
    </row>
    <row r="130" ht="12.75">
      <c r="A130" s="11"/>
    </row>
    <row r="131" spans="1:7" ht="12.75">
      <c r="A131" s="11" t="s">
        <v>456</v>
      </c>
      <c r="B131" s="11" t="s">
        <v>588</v>
      </c>
      <c r="G131" s="18"/>
    </row>
    <row r="132" spans="2:7" s="11" customFormat="1" ht="12.75">
      <c r="B132" s="11" t="s">
        <v>1228</v>
      </c>
      <c r="C132" s="18">
        <v>1501</v>
      </c>
      <c r="D132" s="18">
        <v>410</v>
      </c>
      <c r="E132" s="18">
        <v>284</v>
      </c>
      <c r="F132" s="18"/>
      <c r="G132" s="18"/>
    </row>
    <row r="133" ht="12.75">
      <c r="B133" t="s">
        <v>485</v>
      </c>
    </row>
    <row r="134" spans="2:6" ht="12.75">
      <c r="B134" t="s">
        <v>866</v>
      </c>
      <c r="C134" s="15">
        <v>1501</v>
      </c>
      <c r="D134" s="15">
        <v>410</v>
      </c>
      <c r="E134" s="15">
        <v>284</v>
      </c>
      <c r="F134" s="15">
        <v>110100</v>
      </c>
    </row>
    <row r="135" spans="2:6" ht="12.75">
      <c r="B135" t="s">
        <v>300</v>
      </c>
      <c r="C135" s="15">
        <v>1501</v>
      </c>
      <c r="D135" s="15">
        <v>410</v>
      </c>
      <c r="E135" s="15">
        <v>284</v>
      </c>
      <c r="F135" s="15">
        <v>110200</v>
      </c>
    </row>
    <row r="136" ht="12.75">
      <c r="B136" t="s">
        <v>856</v>
      </c>
    </row>
    <row r="137" spans="2:6" ht="12.75">
      <c r="B137" t="s">
        <v>857</v>
      </c>
      <c r="C137" s="15">
        <v>1501</v>
      </c>
      <c r="D137" s="15">
        <v>410</v>
      </c>
      <c r="E137" s="15">
        <v>284</v>
      </c>
      <c r="F137" s="15">
        <v>110300</v>
      </c>
    </row>
    <row r="138" spans="2:6" ht="12.75">
      <c r="B138" t="s">
        <v>216</v>
      </c>
      <c r="C138" s="15">
        <v>1501</v>
      </c>
      <c r="D138" s="15">
        <v>410</v>
      </c>
      <c r="E138" s="15">
        <v>284</v>
      </c>
      <c r="F138" s="15">
        <v>110400</v>
      </c>
    </row>
    <row r="139" spans="2:6" ht="12.75">
      <c r="B139" t="s">
        <v>860</v>
      </c>
      <c r="C139" s="15">
        <v>1501</v>
      </c>
      <c r="D139" s="15">
        <v>410</v>
      </c>
      <c r="E139" s="15">
        <v>284</v>
      </c>
      <c r="F139" s="15">
        <v>110600</v>
      </c>
    </row>
    <row r="140" spans="2:6" ht="12.75">
      <c r="B140" t="s">
        <v>861</v>
      </c>
      <c r="C140" s="15">
        <v>1501</v>
      </c>
      <c r="D140" s="15">
        <v>410</v>
      </c>
      <c r="E140" s="15">
        <v>284</v>
      </c>
      <c r="F140" s="15">
        <v>110700</v>
      </c>
    </row>
    <row r="141" ht="12.75">
      <c r="B141" t="s">
        <v>1227</v>
      </c>
    </row>
    <row r="142" spans="2:6" ht="12.75">
      <c r="B142" t="s">
        <v>633</v>
      </c>
      <c r="C142" s="15">
        <v>1501</v>
      </c>
      <c r="D142" s="15">
        <v>410</v>
      </c>
      <c r="E142" s="15">
        <v>284</v>
      </c>
      <c r="F142" s="15">
        <v>111000</v>
      </c>
    </row>
    <row r="143" ht="12.75">
      <c r="B143" t="s">
        <v>1229</v>
      </c>
    </row>
    <row r="144" spans="2:6" ht="12.75">
      <c r="B144" t="s">
        <v>1224</v>
      </c>
      <c r="C144" s="15">
        <v>1501</v>
      </c>
      <c r="D144" s="15">
        <v>410</v>
      </c>
      <c r="E144" s="15">
        <v>284</v>
      </c>
      <c r="F144" s="15">
        <v>240100</v>
      </c>
    </row>
    <row r="146" spans="1:7" ht="12.75">
      <c r="A146" s="11" t="s">
        <v>457</v>
      </c>
      <c r="B146" s="11" t="s">
        <v>1230</v>
      </c>
      <c r="C146" s="15">
        <v>1501</v>
      </c>
      <c r="D146" s="15">
        <v>410</v>
      </c>
      <c r="E146" s="15">
        <v>280</v>
      </c>
      <c r="G146" s="18"/>
    </row>
    <row r="147" spans="2:7" s="14" customFormat="1" ht="12.75">
      <c r="B147" s="14" t="s">
        <v>166</v>
      </c>
      <c r="C147" s="24">
        <v>1501</v>
      </c>
      <c r="D147" s="24">
        <v>410</v>
      </c>
      <c r="E147" s="24">
        <v>280</v>
      </c>
      <c r="F147" s="24">
        <v>111000</v>
      </c>
      <c r="G147" s="24"/>
    </row>
    <row r="148" spans="2:7" s="14" customFormat="1" ht="12.75">
      <c r="B148" s="14" t="s">
        <v>1231</v>
      </c>
      <c r="C148" s="24">
        <v>1501</v>
      </c>
      <c r="D148" s="24">
        <v>410</v>
      </c>
      <c r="E148" s="24">
        <v>280</v>
      </c>
      <c r="F148" s="24">
        <v>110700</v>
      </c>
      <c r="G148" s="24"/>
    </row>
    <row r="149" spans="2:7" s="14" customFormat="1" ht="12.75">
      <c r="B149" s="14" t="s">
        <v>458</v>
      </c>
      <c r="C149" s="24">
        <v>1501</v>
      </c>
      <c r="D149" s="24">
        <v>410</v>
      </c>
      <c r="E149" s="24">
        <v>280</v>
      </c>
      <c r="F149" s="24"/>
      <c r="G149" s="24"/>
    </row>
    <row r="150" ht="12.75">
      <c r="B150" t="s">
        <v>485</v>
      </c>
    </row>
    <row r="151" spans="2:6" ht="12.75">
      <c r="B151" t="s">
        <v>866</v>
      </c>
      <c r="C151" s="15">
        <v>1501</v>
      </c>
      <c r="D151" s="15">
        <v>410</v>
      </c>
      <c r="E151" s="15">
        <v>280</v>
      </c>
      <c r="F151" s="15">
        <v>110100</v>
      </c>
    </row>
    <row r="152" spans="2:6" ht="12.75">
      <c r="B152" t="s">
        <v>300</v>
      </c>
      <c r="C152" s="15">
        <v>1501</v>
      </c>
      <c r="D152" s="15">
        <v>410</v>
      </c>
      <c r="E152" s="15">
        <v>280</v>
      </c>
      <c r="F152" s="15">
        <v>110200</v>
      </c>
    </row>
    <row r="153" ht="12.75">
      <c r="B153" t="s">
        <v>856</v>
      </c>
    </row>
    <row r="154" spans="2:6" ht="12.75">
      <c r="B154" t="s">
        <v>857</v>
      </c>
      <c r="C154" s="15">
        <v>1501</v>
      </c>
      <c r="D154" s="15">
        <v>410</v>
      </c>
      <c r="E154" s="15">
        <v>280</v>
      </c>
      <c r="F154" s="15">
        <v>110300</v>
      </c>
    </row>
    <row r="155" spans="2:6" ht="12.75">
      <c r="B155" t="s">
        <v>216</v>
      </c>
      <c r="C155" s="15">
        <v>1501</v>
      </c>
      <c r="D155" s="15">
        <v>410</v>
      </c>
      <c r="E155" s="15">
        <v>280</v>
      </c>
      <c r="F155" s="15">
        <v>110400</v>
      </c>
    </row>
    <row r="156" spans="2:6" ht="12.75">
      <c r="B156" t="s">
        <v>860</v>
      </c>
      <c r="C156" s="15">
        <v>1501</v>
      </c>
      <c r="D156" s="15">
        <v>410</v>
      </c>
      <c r="E156" s="15">
        <v>280</v>
      </c>
      <c r="F156" s="15">
        <v>110600</v>
      </c>
    </row>
    <row r="157" spans="2:6" ht="12.75">
      <c r="B157" t="s">
        <v>861</v>
      </c>
      <c r="C157" s="15">
        <v>1501</v>
      </c>
      <c r="D157" s="15">
        <v>410</v>
      </c>
      <c r="E157" s="15">
        <v>280</v>
      </c>
      <c r="F157" s="15">
        <v>110700</v>
      </c>
    </row>
    <row r="158" ht="12.75">
      <c r="B158" t="s">
        <v>1227</v>
      </c>
    </row>
    <row r="159" spans="2:6" ht="12.75">
      <c r="B159" t="s">
        <v>633</v>
      </c>
      <c r="C159" s="15">
        <v>1501</v>
      </c>
      <c r="D159" s="15">
        <v>410</v>
      </c>
      <c r="E159" s="15">
        <v>280</v>
      </c>
      <c r="F159" s="15">
        <v>111000</v>
      </c>
    </row>
    <row r="161" spans="1:7" ht="12.75">
      <c r="A161" s="11" t="s">
        <v>459</v>
      </c>
      <c r="B161" s="11" t="s">
        <v>460</v>
      </c>
      <c r="C161" s="18">
        <v>1501</v>
      </c>
      <c r="D161" s="18">
        <v>410</v>
      </c>
      <c r="E161" s="18">
        <v>280</v>
      </c>
      <c r="F161" s="18"/>
      <c r="G161" s="18"/>
    </row>
    <row r="162" ht="12.75">
      <c r="B162" t="s">
        <v>485</v>
      </c>
    </row>
    <row r="163" spans="2:6" ht="12.75">
      <c r="B163" t="s">
        <v>866</v>
      </c>
      <c r="C163" s="15">
        <v>1501</v>
      </c>
      <c r="D163" s="15">
        <v>410</v>
      </c>
      <c r="E163" s="15">
        <v>280</v>
      </c>
      <c r="F163" s="15">
        <v>110100</v>
      </c>
    </row>
    <row r="164" spans="2:6" ht="12.75">
      <c r="B164" t="s">
        <v>300</v>
      </c>
      <c r="C164" s="15">
        <v>1501</v>
      </c>
      <c r="D164" s="15">
        <v>410</v>
      </c>
      <c r="E164" s="15">
        <v>280</v>
      </c>
      <c r="F164" s="15">
        <v>110200</v>
      </c>
    </row>
    <row r="165" ht="12.75">
      <c r="B165" t="s">
        <v>856</v>
      </c>
    </row>
    <row r="166" spans="2:6" ht="12.75">
      <c r="B166" t="s">
        <v>857</v>
      </c>
      <c r="C166" s="15">
        <v>1501</v>
      </c>
      <c r="D166" s="15">
        <v>410</v>
      </c>
      <c r="E166" s="15">
        <v>280</v>
      </c>
      <c r="F166" s="15">
        <v>110300</v>
      </c>
    </row>
    <row r="167" spans="2:6" ht="12.75">
      <c r="B167" t="s">
        <v>216</v>
      </c>
      <c r="C167" s="15">
        <v>1501</v>
      </c>
      <c r="D167" s="15">
        <v>410</v>
      </c>
      <c r="E167" s="15">
        <v>280</v>
      </c>
      <c r="F167" s="15">
        <v>110400</v>
      </c>
    </row>
    <row r="168" spans="2:6" ht="12.75">
      <c r="B168" t="s">
        <v>860</v>
      </c>
      <c r="C168" s="15">
        <v>1501</v>
      </c>
      <c r="D168" s="15">
        <v>410</v>
      </c>
      <c r="E168" s="15">
        <v>280</v>
      </c>
      <c r="F168" s="15">
        <v>110600</v>
      </c>
    </row>
    <row r="169" ht="12.75">
      <c r="B169" t="s">
        <v>1227</v>
      </c>
    </row>
    <row r="170" spans="2:6" ht="12.75">
      <c r="B170" t="s">
        <v>773</v>
      </c>
      <c r="C170" s="15">
        <v>1501</v>
      </c>
      <c r="D170" s="15">
        <v>410</v>
      </c>
      <c r="E170" s="15">
        <v>280</v>
      </c>
      <c r="F170" s="15">
        <v>111000</v>
      </c>
    </row>
    <row r="172" spans="1:7" s="11" customFormat="1" ht="12.75">
      <c r="A172" s="11" t="s">
        <v>461</v>
      </c>
      <c r="B172" s="11" t="s">
        <v>462</v>
      </c>
      <c r="C172" s="18">
        <v>1501</v>
      </c>
      <c r="D172" s="18">
        <v>412</v>
      </c>
      <c r="E172" s="18">
        <v>287</v>
      </c>
      <c r="F172" s="18"/>
      <c r="G172" s="18"/>
    </row>
    <row r="173" ht="12.75">
      <c r="B173" t="s">
        <v>485</v>
      </c>
    </row>
    <row r="174" spans="2:6" ht="12.75">
      <c r="B174" t="s">
        <v>866</v>
      </c>
      <c r="C174" s="15">
        <v>1501</v>
      </c>
      <c r="D174" s="15">
        <v>412</v>
      </c>
      <c r="E174" s="15">
        <v>287</v>
      </c>
      <c r="F174" s="15">
        <v>110100</v>
      </c>
    </row>
    <row r="175" spans="1:7" ht="12.75">
      <c r="A175" s="11"/>
      <c r="B175" t="s">
        <v>300</v>
      </c>
      <c r="C175" s="15">
        <v>1501</v>
      </c>
      <c r="D175" s="24">
        <v>412</v>
      </c>
      <c r="E175" s="24">
        <v>287</v>
      </c>
      <c r="F175" s="24">
        <v>110200</v>
      </c>
      <c r="G175" s="24"/>
    </row>
    <row r="177" spans="1:7" s="11" customFormat="1" ht="12.75">
      <c r="A177" s="11" t="s">
        <v>463</v>
      </c>
      <c r="B177" s="11" t="s">
        <v>464</v>
      </c>
      <c r="C177" s="18">
        <v>1501</v>
      </c>
      <c r="D177" s="18">
        <v>410</v>
      </c>
      <c r="E177" s="18">
        <v>283</v>
      </c>
      <c r="F177" s="18"/>
      <c r="G177" s="18"/>
    </row>
    <row r="178" ht="12.75">
      <c r="B178" t="s">
        <v>485</v>
      </c>
    </row>
    <row r="179" spans="2:6" ht="12.75">
      <c r="B179" t="s">
        <v>866</v>
      </c>
      <c r="C179" s="15">
        <v>1501</v>
      </c>
      <c r="D179" s="15">
        <v>410</v>
      </c>
      <c r="E179" s="15">
        <v>283</v>
      </c>
      <c r="F179" s="15">
        <v>110100</v>
      </c>
    </row>
    <row r="180" spans="2:6" ht="12.75">
      <c r="B180" t="s">
        <v>300</v>
      </c>
      <c r="C180" s="15">
        <v>1501</v>
      </c>
      <c r="D180" s="15">
        <v>410</v>
      </c>
      <c r="E180" s="15">
        <v>283</v>
      </c>
      <c r="F180" s="15">
        <v>110200</v>
      </c>
    </row>
    <row r="181" ht="12.75">
      <c r="B181" t="s">
        <v>856</v>
      </c>
    </row>
    <row r="182" spans="2:6" ht="12.75">
      <c r="B182" t="s">
        <v>857</v>
      </c>
      <c r="C182" s="15">
        <v>1501</v>
      </c>
      <c r="D182" s="15">
        <v>410</v>
      </c>
      <c r="E182" s="15">
        <v>283</v>
      </c>
      <c r="F182" s="15">
        <v>110300</v>
      </c>
    </row>
    <row r="183" spans="2:6" ht="12.75">
      <c r="B183" t="s">
        <v>216</v>
      </c>
      <c r="C183" s="15">
        <v>1501</v>
      </c>
      <c r="D183" s="15">
        <v>410</v>
      </c>
      <c r="E183" s="15">
        <v>283</v>
      </c>
      <c r="F183" s="15">
        <v>110400</v>
      </c>
    </row>
    <row r="184" spans="2:6" ht="12.75">
      <c r="B184" t="s">
        <v>860</v>
      </c>
      <c r="C184" s="15">
        <v>1501</v>
      </c>
      <c r="D184" s="15">
        <v>410</v>
      </c>
      <c r="E184" s="15">
        <v>283</v>
      </c>
      <c r="F184" s="15">
        <v>110600</v>
      </c>
    </row>
    <row r="185" spans="2:6" ht="12.75">
      <c r="B185" t="s">
        <v>861</v>
      </c>
      <c r="C185" s="15">
        <v>1501</v>
      </c>
      <c r="D185" s="15">
        <v>410</v>
      </c>
      <c r="E185" s="15">
        <v>283</v>
      </c>
      <c r="F185" s="15">
        <v>110700</v>
      </c>
    </row>
    <row r="186" ht="12.75">
      <c r="B186" t="s">
        <v>1227</v>
      </c>
    </row>
    <row r="187" spans="1:7" ht="12.75">
      <c r="A187" s="11"/>
      <c r="B187" t="s">
        <v>773</v>
      </c>
      <c r="C187" s="15">
        <v>1501</v>
      </c>
      <c r="D187" s="15">
        <v>410</v>
      </c>
      <c r="E187" s="15">
        <v>283</v>
      </c>
      <c r="F187" s="15">
        <v>111000</v>
      </c>
      <c r="G187" s="24"/>
    </row>
    <row r="189" spans="1:7" ht="12.75">
      <c r="A189" s="11" t="s">
        <v>465</v>
      </c>
      <c r="B189" s="11" t="s">
        <v>466</v>
      </c>
      <c r="C189" s="18">
        <v>1801</v>
      </c>
      <c r="D189" s="18">
        <v>440</v>
      </c>
      <c r="E189" s="18">
        <v>323</v>
      </c>
      <c r="F189" s="18"/>
      <c r="G189" s="18"/>
    </row>
    <row r="190" ht="12.75">
      <c r="B190" t="s">
        <v>380</v>
      </c>
    </row>
    <row r="191" spans="2:6" ht="12.75">
      <c r="B191" t="s">
        <v>537</v>
      </c>
      <c r="C191" s="15">
        <v>1801</v>
      </c>
      <c r="D191" s="15">
        <v>440</v>
      </c>
      <c r="E191" s="15">
        <v>323</v>
      </c>
      <c r="F191" s="15">
        <v>110100</v>
      </c>
    </row>
    <row r="192" spans="2:6" ht="12.75">
      <c r="B192" t="s">
        <v>538</v>
      </c>
      <c r="C192" s="15">
        <v>1801</v>
      </c>
      <c r="D192" s="15">
        <v>440</v>
      </c>
      <c r="E192" s="15">
        <v>323</v>
      </c>
      <c r="F192" s="15">
        <v>110200</v>
      </c>
    </row>
    <row r="193" ht="12.75">
      <c r="B193" t="s">
        <v>449</v>
      </c>
    </row>
    <row r="194" spans="2:6" ht="12.75">
      <c r="B194" t="s">
        <v>1031</v>
      </c>
      <c r="C194" s="15">
        <v>1801</v>
      </c>
      <c r="D194" s="15">
        <v>440</v>
      </c>
      <c r="E194" s="15">
        <v>323</v>
      </c>
      <c r="F194" s="15">
        <v>110300</v>
      </c>
    </row>
    <row r="195" spans="2:6" ht="12.75">
      <c r="B195" t="s">
        <v>774</v>
      </c>
      <c r="C195" s="15">
        <v>1801</v>
      </c>
      <c r="D195" s="15">
        <v>440</v>
      </c>
      <c r="E195" s="15">
        <v>323</v>
      </c>
      <c r="F195" s="15">
        <v>110400</v>
      </c>
    </row>
    <row r="196" spans="2:6" ht="12.75">
      <c r="B196" t="s">
        <v>1019</v>
      </c>
      <c r="C196" s="15">
        <v>1801</v>
      </c>
      <c r="D196" s="15">
        <v>440</v>
      </c>
      <c r="E196" s="15">
        <v>323</v>
      </c>
      <c r="F196" s="15">
        <v>110600</v>
      </c>
    </row>
    <row r="197" spans="2:6" ht="12.75">
      <c r="B197" t="s">
        <v>1022</v>
      </c>
      <c r="C197" s="15">
        <v>1801</v>
      </c>
      <c r="D197" s="15">
        <v>440</v>
      </c>
      <c r="E197" s="15">
        <v>323</v>
      </c>
      <c r="F197" s="15">
        <v>110700</v>
      </c>
    </row>
    <row r="198" ht="12.75">
      <c r="B198" t="s">
        <v>1033</v>
      </c>
    </row>
    <row r="199" spans="2:6" ht="12.75">
      <c r="B199" t="s">
        <v>506</v>
      </c>
      <c r="C199" s="15">
        <v>1801</v>
      </c>
      <c r="D199" s="15">
        <v>440</v>
      </c>
      <c r="E199" s="15">
        <v>323</v>
      </c>
      <c r="F199" s="15">
        <v>111000</v>
      </c>
    </row>
    <row r="200" ht="12.75">
      <c r="B200" t="s">
        <v>1034</v>
      </c>
    </row>
    <row r="201" spans="2:6" ht="12.75">
      <c r="B201" t="s">
        <v>1035</v>
      </c>
      <c r="C201" s="15">
        <v>1801</v>
      </c>
      <c r="D201" s="15">
        <v>440</v>
      </c>
      <c r="E201" s="15">
        <v>323</v>
      </c>
      <c r="F201" s="15">
        <v>240100</v>
      </c>
    </row>
    <row r="203" spans="1:7" ht="12.75">
      <c r="A203" s="11" t="s">
        <v>467</v>
      </c>
      <c r="B203" s="11" t="s">
        <v>1080</v>
      </c>
      <c r="C203" s="18">
        <v>1801</v>
      </c>
      <c r="D203" s="18">
        <v>440</v>
      </c>
      <c r="E203" s="18">
        <v>318</v>
      </c>
      <c r="F203" s="18"/>
      <c r="G203" s="18"/>
    </row>
    <row r="204" ht="12.75">
      <c r="B204" t="s">
        <v>380</v>
      </c>
    </row>
    <row r="205" spans="2:6" ht="12.75">
      <c r="B205" t="s">
        <v>1037</v>
      </c>
      <c r="C205" s="15">
        <v>1801</v>
      </c>
      <c r="D205" s="15">
        <v>440</v>
      </c>
      <c r="E205" s="15">
        <v>318</v>
      </c>
      <c r="F205" s="15">
        <v>110100</v>
      </c>
    </row>
    <row r="206" spans="2:6" ht="12.75">
      <c r="B206" t="s">
        <v>538</v>
      </c>
      <c r="C206" s="15">
        <v>1801</v>
      </c>
      <c r="D206" s="15">
        <v>440</v>
      </c>
      <c r="E206" s="15">
        <v>318</v>
      </c>
      <c r="F206" s="15">
        <v>110200</v>
      </c>
    </row>
    <row r="207" ht="12.75">
      <c r="B207" t="s">
        <v>449</v>
      </c>
    </row>
    <row r="208" spans="2:6" ht="12.75">
      <c r="B208" t="s">
        <v>1031</v>
      </c>
      <c r="C208" s="15">
        <v>1801</v>
      </c>
      <c r="D208" s="15">
        <v>440</v>
      </c>
      <c r="E208" s="15">
        <v>318</v>
      </c>
      <c r="F208" s="15">
        <v>110300</v>
      </c>
    </row>
    <row r="209" ht="12.75">
      <c r="B209" t="s">
        <v>775</v>
      </c>
    </row>
    <row r="210" spans="2:6" ht="12.75">
      <c r="B210" t="s">
        <v>451</v>
      </c>
      <c r="C210" s="15">
        <v>1801</v>
      </c>
      <c r="D210" s="15">
        <v>440</v>
      </c>
      <c r="E210" s="15">
        <v>318</v>
      </c>
      <c r="F210" s="15">
        <v>110400</v>
      </c>
    </row>
    <row r="211" spans="2:6" ht="12.75">
      <c r="B211" t="s">
        <v>1019</v>
      </c>
      <c r="C211" s="15">
        <v>1801</v>
      </c>
      <c r="D211" s="15">
        <v>440</v>
      </c>
      <c r="E211" s="15">
        <v>318</v>
      </c>
      <c r="F211" s="15">
        <v>110600</v>
      </c>
    </row>
    <row r="212" spans="2:6" ht="12.75">
      <c r="B212" t="s">
        <v>1022</v>
      </c>
      <c r="C212" s="15">
        <v>1801</v>
      </c>
      <c r="D212" s="15">
        <v>440</v>
      </c>
      <c r="E212" s="15">
        <v>318</v>
      </c>
      <c r="F212" s="15">
        <v>110700</v>
      </c>
    </row>
    <row r="213" ht="12.75">
      <c r="B213" t="s">
        <v>1033</v>
      </c>
    </row>
    <row r="214" spans="2:6" ht="12.75">
      <c r="B214" t="s">
        <v>506</v>
      </c>
      <c r="C214" s="15">
        <v>1801</v>
      </c>
      <c r="D214" s="15">
        <v>440</v>
      </c>
      <c r="E214" s="15">
        <v>318</v>
      </c>
      <c r="F214" s="15">
        <v>111000</v>
      </c>
    </row>
    <row r="215" ht="12.75">
      <c r="B215" t="s">
        <v>776</v>
      </c>
    </row>
    <row r="216" spans="2:6" ht="12.75">
      <c r="B216" t="s">
        <v>777</v>
      </c>
      <c r="C216" s="15">
        <v>1801</v>
      </c>
      <c r="D216" s="15">
        <v>440</v>
      </c>
      <c r="E216" s="15">
        <v>318</v>
      </c>
      <c r="F216" s="15">
        <v>240100</v>
      </c>
    </row>
    <row r="218" spans="1:2" ht="12.75">
      <c r="A218" s="11" t="s">
        <v>468</v>
      </c>
      <c r="B218" s="11" t="s">
        <v>471</v>
      </c>
    </row>
    <row r="219" spans="2:7" ht="12.75">
      <c r="B219" s="11" t="s">
        <v>472</v>
      </c>
      <c r="C219" s="18">
        <v>1801</v>
      </c>
      <c r="D219" s="18">
        <v>440</v>
      </c>
      <c r="E219" s="18">
        <v>323</v>
      </c>
      <c r="F219" s="18"/>
      <c r="G219" s="18"/>
    </row>
    <row r="220" ht="12.75">
      <c r="B220" t="s">
        <v>380</v>
      </c>
    </row>
    <row r="221" spans="2:6" ht="12.75">
      <c r="B221" t="s">
        <v>1037</v>
      </c>
      <c r="C221" s="15">
        <v>1801</v>
      </c>
      <c r="D221" s="15">
        <v>440</v>
      </c>
      <c r="E221" s="15">
        <v>323</v>
      </c>
      <c r="F221" s="15">
        <v>110100</v>
      </c>
    </row>
    <row r="222" spans="2:6" ht="12.75">
      <c r="B222" t="s">
        <v>538</v>
      </c>
      <c r="C222" s="15">
        <v>1801</v>
      </c>
      <c r="D222" s="15">
        <v>440</v>
      </c>
      <c r="E222" s="15">
        <v>323</v>
      </c>
      <c r="F222" s="15">
        <v>110200</v>
      </c>
    </row>
    <row r="223" ht="12.75">
      <c r="B223" t="s">
        <v>449</v>
      </c>
    </row>
    <row r="224" spans="2:6" ht="12.75">
      <c r="B224" t="s">
        <v>1031</v>
      </c>
      <c r="C224" s="15">
        <v>1801</v>
      </c>
      <c r="D224" s="15">
        <v>440</v>
      </c>
      <c r="E224" s="15">
        <v>323</v>
      </c>
      <c r="F224" s="15">
        <v>110300</v>
      </c>
    </row>
    <row r="225" ht="12.75">
      <c r="B225" t="s">
        <v>450</v>
      </c>
    </row>
    <row r="226" spans="2:6" ht="12.75">
      <c r="B226" t="s">
        <v>451</v>
      </c>
      <c r="C226" s="15">
        <v>1801</v>
      </c>
      <c r="D226" s="15">
        <v>440</v>
      </c>
      <c r="E226" s="15">
        <v>323</v>
      </c>
      <c r="F226" s="15">
        <v>110400</v>
      </c>
    </row>
    <row r="227" spans="2:6" ht="12.75">
      <c r="B227" t="s">
        <v>1019</v>
      </c>
      <c r="C227" s="15">
        <v>1801</v>
      </c>
      <c r="D227" s="15">
        <v>440</v>
      </c>
      <c r="E227" s="15">
        <v>323</v>
      </c>
      <c r="F227" s="15">
        <v>110600</v>
      </c>
    </row>
    <row r="228" ht="12.75">
      <c r="B228" t="s">
        <v>1033</v>
      </c>
    </row>
    <row r="229" spans="2:6" ht="12.75">
      <c r="B229" t="s">
        <v>506</v>
      </c>
      <c r="C229" s="15">
        <v>1801</v>
      </c>
      <c r="D229" s="15">
        <v>440</v>
      </c>
      <c r="E229" s="15">
        <v>323</v>
      </c>
      <c r="F229" s="15">
        <v>111000</v>
      </c>
    </row>
    <row r="231" spans="1:7" ht="12.75">
      <c r="A231" s="11" t="s">
        <v>469</v>
      </c>
      <c r="B231" s="11" t="s">
        <v>167</v>
      </c>
      <c r="C231" s="18">
        <v>1803</v>
      </c>
      <c r="D231" s="18">
        <v>446</v>
      </c>
      <c r="E231" s="18">
        <v>323</v>
      </c>
      <c r="F231" s="18"/>
      <c r="G231" s="18"/>
    </row>
    <row r="232" ht="12.75">
      <c r="B232" t="s">
        <v>380</v>
      </c>
    </row>
    <row r="233" ht="12.75">
      <c r="B233" t="s">
        <v>1033</v>
      </c>
    </row>
    <row r="234" spans="2:6" ht="12.75">
      <c r="B234" t="s">
        <v>506</v>
      </c>
      <c r="C234" s="15">
        <v>1803</v>
      </c>
      <c r="D234" s="15">
        <v>446</v>
      </c>
      <c r="E234" s="15">
        <v>323</v>
      </c>
      <c r="F234" s="15">
        <v>111000</v>
      </c>
    </row>
    <row r="236" spans="1:7" s="11" customFormat="1" ht="12.75">
      <c r="A236" s="11" t="s">
        <v>473</v>
      </c>
      <c r="B236" s="11" t="s">
        <v>778</v>
      </c>
      <c r="C236" s="18">
        <v>1302</v>
      </c>
      <c r="D236" s="18">
        <v>601</v>
      </c>
      <c r="E236" s="18" t="s">
        <v>169</v>
      </c>
      <c r="F236" s="18"/>
      <c r="G236" s="18"/>
    </row>
    <row r="237" ht="12.75">
      <c r="B237" t="s">
        <v>380</v>
      </c>
    </row>
    <row r="238" spans="2:6" ht="12.75">
      <c r="B238" t="s">
        <v>1037</v>
      </c>
      <c r="C238" s="15">
        <v>1302</v>
      </c>
      <c r="D238" s="15">
        <v>601</v>
      </c>
      <c r="E238" s="15" t="s">
        <v>169</v>
      </c>
      <c r="F238" s="15">
        <v>110100</v>
      </c>
    </row>
    <row r="239" spans="2:6" ht="12.75">
      <c r="B239" t="s">
        <v>538</v>
      </c>
      <c r="C239" s="15">
        <v>1302</v>
      </c>
      <c r="D239" s="15">
        <v>601</v>
      </c>
      <c r="E239" s="15" t="s">
        <v>169</v>
      </c>
      <c r="F239" s="15">
        <v>110200</v>
      </c>
    </row>
    <row r="240" ht="12.75">
      <c r="B240" t="s">
        <v>449</v>
      </c>
    </row>
    <row r="241" spans="2:6" ht="12.75">
      <c r="B241" t="s">
        <v>1031</v>
      </c>
      <c r="C241" s="15">
        <v>1302</v>
      </c>
      <c r="D241" s="15">
        <v>601</v>
      </c>
      <c r="E241" s="15" t="s">
        <v>169</v>
      </c>
      <c r="F241" s="15">
        <v>110300</v>
      </c>
    </row>
    <row r="242" spans="2:6" ht="12.75">
      <c r="B242" t="s">
        <v>1019</v>
      </c>
      <c r="C242" s="15">
        <v>1302</v>
      </c>
      <c r="D242" s="15">
        <v>601</v>
      </c>
      <c r="E242" s="15" t="s">
        <v>169</v>
      </c>
      <c r="F242" s="15">
        <v>110600</v>
      </c>
    </row>
    <row r="243" ht="12.75">
      <c r="B243" t="s">
        <v>1033</v>
      </c>
    </row>
    <row r="244" spans="2:6" ht="12.75">
      <c r="B244" t="s">
        <v>506</v>
      </c>
      <c r="C244" s="15">
        <v>1302</v>
      </c>
      <c r="D244" s="15">
        <v>601</v>
      </c>
      <c r="E244" s="15" t="s">
        <v>169</v>
      </c>
      <c r="F244" s="15">
        <v>111000</v>
      </c>
    </row>
    <row r="246" spans="1:2" ht="12.75">
      <c r="A246" s="11" t="s">
        <v>474</v>
      </c>
      <c r="B246" s="11" t="s">
        <v>779</v>
      </c>
    </row>
    <row r="247" spans="2:7" ht="12.75">
      <c r="B247" s="11" t="s">
        <v>780</v>
      </c>
      <c r="C247" s="18">
        <v>1303</v>
      </c>
      <c r="D247" s="18">
        <v>151</v>
      </c>
      <c r="E247" s="18">
        <v>397</v>
      </c>
      <c r="G247" s="18"/>
    </row>
    <row r="248" ht="12.75">
      <c r="B248" t="s">
        <v>380</v>
      </c>
    </row>
    <row r="249" ht="12.75">
      <c r="B249" t="s">
        <v>1033</v>
      </c>
    </row>
    <row r="250" spans="2:6" ht="12.75">
      <c r="B250" t="s">
        <v>506</v>
      </c>
      <c r="C250" s="15">
        <v>1303</v>
      </c>
      <c r="D250" s="15">
        <v>151</v>
      </c>
      <c r="E250" s="15">
        <v>397</v>
      </c>
      <c r="F250" s="15">
        <v>111000</v>
      </c>
    </row>
    <row r="252" spans="1:7" ht="12.75">
      <c r="A252" s="11" t="s">
        <v>475</v>
      </c>
      <c r="B252" s="11" t="s">
        <v>1083</v>
      </c>
      <c r="C252" s="18">
        <v>1703</v>
      </c>
      <c r="D252" s="18">
        <v>434</v>
      </c>
      <c r="E252" s="18">
        <v>314</v>
      </c>
      <c r="F252" s="18"/>
      <c r="G252" s="18"/>
    </row>
    <row r="253" ht="12.75">
      <c r="B253" t="s">
        <v>485</v>
      </c>
    </row>
    <row r="254" ht="12.75">
      <c r="B254" t="s">
        <v>1033</v>
      </c>
    </row>
    <row r="255" spans="1:7" ht="12.75">
      <c r="A255" s="11" t="s">
        <v>160</v>
      </c>
      <c r="B255" t="s">
        <v>506</v>
      </c>
      <c r="C255" s="18">
        <v>1703</v>
      </c>
      <c r="D255" s="18">
        <v>434</v>
      </c>
      <c r="E255" s="18">
        <v>314</v>
      </c>
      <c r="F255" s="18">
        <v>111000</v>
      </c>
      <c r="G255" s="18"/>
    </row>
    <row r="256" ht="12" customHeight="1"/>
    <row r="257" spans="1:7" s="11" customFormat="1" ht="12.75">
      <c r="A257" s="11" t="s">
        <v>162</v>
      </c>
      <c r="B257" s="11" t="s">
        <v>589</v>
      </c>
      <c r="C257" s="18" t="s">
        <v>168</v>
      </c>
      <c r="D257" s="18">
        <v>601</v>
      </c>
      <c r="E257" s="18" t="s">
        <v>169</v>
      </c>
      <c r="F257" s="18"/>
      <c r="G257" s="18"/>
    </row>
    <row r="258" ht="12.75">
      <c r="B258" t="s">
        <v>380</v>
      </c>
    </row>
    <row r="259" spans="2:6" ht="12.75">
      <c r="B259" t="s">
        <v>1037</v>
      </c>
      <c r="C259" s="15" t="s">
        <v>782</v>
      </c>
      <c r="D259" s="15">
        <v>601</v>
      </c>
      <c r="E259" s="15" t="s">
        <v>784</v>
      </c>
      <c r="F259" s="15">
        <v>110100</v>
      </c>
    </row>
    <row r="260" spans="2:6" ht="12.75">
      <c r="B260" t="s">
        <v>538</v>
      </c>
      <c r="C260" s="15" t="s">
        <v>782</v>
      </c>
      <c r="D260" s="15">
        <v>601</v>
      </c>
      <c r="E260" s="15" t="s">
        <v>785</v>
      </c>
      <c r="F260" s="15">
        <v>110200</v>
      </c>
    </row>
    <row r="261" ht="12.75">
      <c r="B261" t="s">
        <v>449</v>
      </c>
    </row>
    <row r="262" spans="2:6" ht="12.75">
      <c r="B262" t="s">
        <v>1031</v>
      </c>
      <c r="C262" s="15" t="s">
        <v>782</v>
      </c>
      <c r="D262" s="15">
        <v>601</v>
      </c>
      <c r="E262" s="15" t="s">
        <v>169</v>
      </c>
      <c r="F262" s="15">
        <v>110300</v>
      </c>
    </row>
    <row r="263" spans="2:6" ht="12.75">
      <c r="B263" t="s">
        <v>1200</v>
      </c>
      <c r="C263" s="15" t="s">
        <v>783</v>
      </c>
      <c r="D263" s="15">
        <v>601</v>
      </c>
      <c r="E263" s="15" t="s">
        <v>784</v>
      </c>
      <c r="F263" s="15">
        <v>110400</v>
      </c>
    </row>
    <row r="264" spans="2:7" ht="12.75">
      <c r="B264" t="s">
        <v>1018</v>
      </c>
      <c r="C264" s="15" t="s">
        <v>782</v>
      </c>
      <c r="D264" s="15">
        <v>601</v>
      </c>
      <c r="E264" s="15" t="s">
        <v>169</v>
      </c>
      <c r="F264" s="15">
        <v>110500</v>
      </c>
      <c r="G264" s="24"/>
    </row>
    <row r="265" spans="2:6" ht="12.75">
      <c r="B265" t="s">
        <v>478</v>
      </c>
      <c r="C265" s="15" t="s">
        <v>782</v>
      </c>
      <c r="D265" s="15">
        <v>601</v>
      </c>
      <c r="E265" s="15" t="s">
        <v>169</v>
      </c>
      <c r="F265" s="15">
        <v>110600</v>
      </c>
    </row>
    <row r="266" spans="2:6" ht="12.75">
      <c r="B266" t="s">
        <v>1022</v>
      </c>
      <c r="C266" s="15" t="s">
        <v>783</v>
      </c>
      <c r="D266" s="15">
        <v>601</v>
      </c>
      <c r="E266" s="15" t="s">
        <v>169</v>
      </c>
      <c r="F266" s="15">
        <v>110700</v>
      </c>
    </row>
    <row r="267" spans="2:6" ht="12.75">
      <c r="B267" t="s">
        <v>1023</v>
      </c>
      <c r="C267" s="15" t="s">
        <v>781</v>
      </c>
      <c r="D267" s="15">
        <v>601</v>
      </c>
      <c r="E267" s="15" t="s">
        <v>169</v>
      </c>
      <c r="F267" s="15">
        <v>130300</v>
      </c>
    </row>
    <row r="269" spans="1:7" ht="12.75">
      <c r="A269" s="11" t="s">
        <v>165</v>
      </c>
      <c r="B269" s="11" t="s">
        <v>481</v>
      </c>
      <c r="C269" s="18">
        <v>1701</v>
      </c>
      <c r="D269" s="18">
        <v>430</v>
      </c>
      <c r="E269" s="18" t="s">
        <v>160</v>
      </c>
      <c r="F269" s="18"/>
      <c r="G269" s="18"/>
    </row>
    <row r="270" spans="1:7" ht="12.75">
      <c r="A270" t="s">
        <v>592</v>
      </c>
      <c r="B270" s="11" t="s">
        <v>481</v>
      </c>
      <c r="C270" s="18">
        <v>1701</v>
      </c>
      <c r="D270" s="18">
        <v>430</v>
      </c>
      <c r="E270" s="18">
        <v>300</v>
      </c>
      <c r="F270" s="18"/>
      <c r="G270" s="18"/>
    </row>
    <row r="271" spans="2:6" ht="12.75">
      <c r="B271" t="s">
        <v>166</v>
      </c>
      <c r="C271" s="15">
        <v>1701</v>
      </c>
      <c r="D271" s="15">
        <v>430</v>
      </c>
      <c r="E271" s="15">
        <v>300</v>
      </c>
      <c r="F271" s="15">
        <v>111000</v>
      </c>
    </row>
    <row r="272" spans="2:6" ht="12.75">
      <c r="B272" t="s">
        <v>786</v>
      </c>
      <c r="C272" s="15">
        <v>1701</v>
      </c>
      <c r="D272" s="15">
        <v>430</v>
      </c>
      <c r="E272" s="15">
        <v>300</v>
      </c>
      <c r="F272" s="15">
        <v>110700</v>
      </c>
    </row>
    <row r="273" spans="1:7" ht="12.75">
      <c r="A273" t="s">
        <v>160</v>
      </c>
      <c r="B273" t="s">
        <v>458</v>
      </c>
      <c r="C273" s="15">
        <v>1701</v>
      </c>
      <c r="D273" s="15">
        <v>430</v>
      </c>
      <c r="E273" s="15">
        <v>300</v>
      </c>
      <c r="G273" s="24"/>
    </row>
    <row r="274" ht="12.75">
      <c r="B274" t="s">
        <v>380</v>
      </c>
    </row>
    <row r="275" spans="2:6" ht="12.75">
      <c r="B275" t="s">
        <v>537</v>
      </c>
      <c r="C275" s="15">
        <v>1701</v>
      </c>
      <c r="D275" s="15">
        <v>430</v>
      </c>
      <c r="E275" s="15">
        <v>300</v>
      </c>
      <c r="F275" s="15">
        <v>110100</v>
      </c>
    </row>
    <row r="276" spans="2:6" ht="12.75">
      <c r="B276" t="s">
        <v>538</v>
      </c>
      <c r="C276" s="15">
        <v>1701</v>
      </c>
      <c r="D276" s="15">
        <v>430</v>
      </c>
      <c r="E276" s="15">
        <v>300</v>
      </c>
      <c r="F276" s="15">
        <v>110200</v>
      </c>
    </row>
    <row r="277" ht="12.75">
      <c r="B277" t="s">
        <v>482</v>
      </c>
    </row>
    <row r="278" spans="2:6" ht="12.75">
      <c r="B278" t="s">
        <v>1173</v>
      </c>
      <c r="C278" s="15">
        <v>1701</v>
      </c>
      <c r="D278" s="15">
        <v>430</v>
      </c>
      <c r="E278" s="15">
        <v>300</v>
      </c>
      <c r="F278" s="15">
        <v>110300</v>
      </c>
    </row>
    <row r="279" ht="12.75">
      <c r="B279" t="s">
        <v>1174</v>
      </c>
    </row>
    <row r="280" spans="2:6" ht="12.75">
      <c r="B280" t="s">
        <v>451</v>
      </c>
      <c r="C280" s="15">
        <v>1701</v>
      </c>
      <c r="D280" s="15">
        <v>430</v>
      </c>
      <c r="E280" s="15">
        <v>300</v>
      </c>
      <c r="F280" s="15">
        <v>110400</v>
      </c>
    </row>
    <row r="281" spans="2:6" ht="12.75">
      <c r="B281" t="s">
        <v>787</v>
      </c>
      <c r="C281" s="15">
        <v>1701</v>
      </c>
      <c r="D281" s="15">
        <v>430</v>
      </c>
      <c r="E281" s="15">
        <v>300</v>
      </c>
      <c r="F281" s="15">
        <v>110500</v>
      </c>
    </row>
    <row r="282" spans="2:6" ht="12.75">
      <c r="B282" t="s">
        <v>1019</v>
      </c>
      <c r="C282" s="15">
        <v>1701</v>
      </c>
      <c r="D282" s="15">
        <v>430</v>
      </c>
      <c r="E282" s="15">
        <v>300</v>
      </c>
      <c r="F282" s="15">
        <v>110600</v>
      </c>
    </row>
    <row r="283" spans="2:6" ht="12.75">
      <c r="B283" t="s">
        <v>1022</v>
      </c>
      <c r="C283" s="15">
        <v>1701</v>
      </c>
      <c r="D283" s="15">
        <v>430</v>
      </c>
      <c r="E283" s="15">
        <v>300</v>
      </c>
      <c r="F283" s="15">
        <v>110700</v>
      </c>
    </row>
    <row r="284" ht="12.75">
      <c r="B284" t="s">
        <v>1033</v>
      </c>
    </row>
    <row r="285" spans="2:6" ht="12.75">
      <c r="B285" t="s">
        <v>506</v>
      </c>
      <c r="C285" s="15">
        <v>1701</v>
      </c>
      <c r="D285" s="15">
        <v>430</v>
      </c>
      <c r="E285" s="15">
        <v>300</v>
      </c>
      <c r="F285" s="15">
        <v>111000</v>
      </c>
    </row>
    <row r="286" spans="2:6" ht="12.75">
      <c r="B286" t="s">
        <v>640</v>
      </c>
      <c r="C286" s="15">
        <v>1701</v>
      </c>
      <c r="D286" s="15">
        <v>430</v>
      </c>
      <c r="E286" s="15">
        <v>300</v>
      </c>
      <c r="F286" s="15">
        <v>240300</v>
      </c>
    </row>
    <row r="287" ht="12.75">
      <c r="B287" t="s">
        <v>1034</v>
      </c>
    </row>
    <row r="288" spans="2:6" ht="12.75">
      <c r="B288" t="s">
        <v>788</v>
      </c>
      <c r="C288" s="15">
        <v>1701</v>
      </c>
      <c r="D288" s="15">
        <v>430</v>
      </c>
      <c r="E288" s="15">
        <v>300</v>
      </c>
      <c r="F288" s="15">
        <v>240100</v>
      </c>
    </row>
    <row r="290" spans="1:7" s="11" customFormat="1" ht="12.75">
      <c r="A290" s="11" t="s">
        <v>593</v>
      </c>
      <c r="B290" s="11" t="s">
        <v>581</v>
      </c>
      <c r="C290" s="18"/>
      <c r="D290" s="18"/>
      <c r="E290" s="18"/>
      <c r="F290" s="18"/>
      <c r="G290" s="18"/>
    </row>
    <row r="291" spans="2:5" ht="12.75">
      <c r="B291" t="s">
        <v>789</v>
      </c>
      <c r="C291" s="15">
        <v>1701</v>
      </c>
      <c r="D291" s="15">
        <v>430</v>
      </c>
      <c r="E291" s="15">
        <v>310</v>
      </c>
    </row>
    <row r="292" ht="12.75">
      <c r="B292" t="s">
        <v>485</v>
      </c>
    </row>
    <row r="293" ht="12.75">
      <c r="B293" t="s">
        <v>1033</v>
      </c>
    </row>
    <row r="294" spans="2:6" ht="12.75">
      <c r="B294" t="s">
        <v>506</v>
      </c>
      <c r="C294" s="15">
        <v>1701</v>
      </c>
      <c r="D294" s="15">
        <v>430</v>
      </c>
      <c r="E294" s="15">
        <v>310</v>
      </c>
      <c r="F294" s="15">
        <v>111000</v>
      </c>
    </row>
    <row r="296" spans="1:7" s="11" customFormat="1" ht="12.75">
      <c r="A296" s="11" t="s">
        <v>790</v>
      </c>
      <c r="B296" s="11" t="s">
        <v>876</v>
      </c>
      <c r="C296" s="18"/>
      <c r="D296" s="18"/>
      <c r="E296" s="18"/>
      <c r="F296" s="18"/>
      <c r="G296" s="18"/>
    </row>
    <row r="297" spans="2:7" s="11" customFormat="1" ht="12.75">
      <c r="B297" s="11" t="s">
        <v>1268</v>
      </c>
      <c r="C297" s="18"/>
      <c r="D297" s="18"/>
      <c r="E297" s="18"/>
      <c r="F297" s="18"/>
      <c r="G297" s="18"/>
    </row>
    <row r="298" spans="2:7" s="11" customFormat="1" ht="12.75">
      <c r="B298" s="11" t="s">
        <v>1269</v>
      </c>
      <c r="C298" s="18">
        <v>1701</v>
      </c>
      <c r="D298" s="18">
        <v>430</v>
      </c>
      <c r="E298" s="18">
        <v>300</v>
      </c>
      <c r="F298" s="18"/>
      <c r="G298" s="18"/>
    </row>
    <row r="299" ht="12.75">
      <c r="B299" t="s">
        <v>485</v>
      </c>
    </row>
    <row r="300" ht="12.75">
      <c r="B300" t="s">
        <v>1033</v>
      </c>
    </row>
    <row r="301" spans="2:6" ht="12.75">
      <c r="B301" t="s">
        <v>506</v>
      </c>
      <c r="C301" s="15">
        <v>1701</v>
      </c>
      <c r="D301" s="15">
        <v>430</v>
      </c>
      <c r="E301" s="15">
        <v>300</v>
      </c>
      <c r="F301" s="15">
        <v>111000</v>
      </c>
    </row>
    <row r="303" spans="1:7" ht="12.75">
      <c r="A303" s="11" t="s">
        <v>595</v>
      </c>
      <c r="B303" s="11" t="s">
        <v>591</v>
      </c>
      <c r="C303" s="18"/>
      <c r="D303" s="18"/>
      <c r="E303" s="18"/>
      <c r="F303" s="18"/>
      <c r="G303" s="18"/>
    </row>
    <row r="304" spans="1:7" ht="12.75">
      <c r="A304" s="11" t="s">
        <v>597</v>
      </c>
      <c r="B304" s="11" t="s">
        <v>1244</v>
      </c>
      <c r="C304" s="24" t="s">
        <v>1175</v>
      </c>
      <c r="D304" s="24" t="s">
        <v>1176</v>
      </c>
      <c r="E304" s="24" t="s">
        <v>87</v>
      </c>
      <c r="F304" s="18"/>
      <c r="G304" s="18"/>
    </row>
    <row r="305" ht="12.75">
      <c r="B305" t="s">
        <v>380</v>
      </c>
    </row>
    <row r="306" spans="2:6" ht="12.75">
      <c r="B306" t="s">
        <v>537</v>
      </c>
      <c r="C306" s="15" t="s">
        <v>1175</v>
      </c>
      <c r="D306" s="15" t="s">
        <v>1176</v>
      </c>
      <c r="E306" s="15" t="s">
        <v>87</v>
      </c>
      <c r="F306" s="15">
        <v>110100</v>
      </c>
    </row>
    <row r="307" spans="2:6" ht="12.75">
      <c r="B307" t="s">
        <v>538</v>
      </c>
      <c r="C307" s="15" t="s">
        <v>1175</v>
      </c>
      <c r="D307" s="15" t="s">
        <v>1176</v>
      </c>
      <c r="E307" s="15" t="s">
        <v>87</v>
      </c>
      <c r="F307" s="15">
        <v>110200</v>
      </c>
    </row>
    <row r="308" ht="12.75">
      <c r="B308" t="s">
        <v>88</v>
      </c>
    </row>
    <row r="309" spans="2:6" ht="12.75">
      <c r="B309" t="s">
        <v>1173</v>
      </c>
      <c r="C309" s="15" t="s">
        <v>1175</v>
      </c>
      <c r="D309" s="15" t="s">
        <v>1176</v>
      </c>
      <c r="E309" s="15" t="s">
        <v>87</v>
      </c>
      <c r="F309" s="15">
        <v>110300</v>
      </c>
    </row>
    <row r="310" spans="2:6" ht="12.75">
      <c r="B310" t="s">
        <v>89</v>
      </c>
      <c r="C310" s="15" t="s">
        <v>1175</v>
      </c>
      <c r="D310" s="15" t="s">
        <v>1176</v>
      </c>
      <c r="E310" s="15" t="s">
        <v>87</v>
      </c>
      <c r="F310" s="15">
        <v>110400</v>
      </c>
    </row>
    <row r="311" spans="2:6" ht="12.75">
      <c r="B311" t="s">
        <v>1018</v>
      </c>
      <c r="C311" s="15" t="s">
        <v>1175</v>
      </c>
      <c r="D311" s="15" t="s">
        <v>1176</v>
      </c>
      <c r="E311" s="15" t="s">
        <v>87</v>
      </c>
      <c r="F311" s="15">
        <v>110500</v>
      </c>
    </row>
    <row r="312" spans="2:6" ht="12.75">
      <c r="B312" t="s">
        <v>1019</v>
      </c>
      <c r="C312" s="15" t="s">
        <v>1175</v>
      </c>
      <c r="D312" s="15" t="s">
        <v>1176</v>
      </c>
      <c r="E312" s="15" t="s">
        <v>87</v>
      </c>
      <c r="F312" s="15">
        <v>110600</v>
      </c>
    </row>
    <row r="313" spans="2:6" ht="12.75">
      <c r="B313" t="s">
        <v>1022</v>
      </c>
      <c r="C313" s="15" t="s">
        <v>1175</v>
      </c>
      <c r="D313" s="15" t="s">
        <v>1176</v>
      </c>
      <c r="E313" s="15" t="s">
        <v>87</v>
      </c>
      <c r="F313" s="15">
        <v>110700</v>
      </c>
    </row>
    <row r="315" spans="1:7" ht="12.75">
      <c r="A315" s="11" t="s">
        <v>599</v>
      </c>
      <c r="B315" s="11" t="s">
        <v>173</v>
      </c>
      <c r="C315" s="18">
        <v>1201</v>
      </c>
      <c r="D315" s="18">
        <v>310</v>
      </c>
      <c r="E315" s="18">
        <v>290</v>
      </c>
      <c r="F315" s="18" t="s">
        <v>160</v>
      </c>
      <c r="G315" s="18"/>
    </row>
    <row r="316" spans="2:4" ht="12.75">
      <c r="B316" t="s">
        <v>380</v>
      </c>
      <c r="D316" s="15" t="s">
        <v>160</v>
      </c>
    </row>
    <row r="317" spans="2:6" ht="12.75">
      <c r="B317" t="s">
        <v>90</v>
      </c>
      <c r="C317" s="15">
        <v>1201</v>
      </c>
      <c r="D317" s="15">
        <v>310</v>
      </c>
      <c r="E317" s="15">
        <v>290</v>
      </c>
      <c r="F317" s="15">
        <v>130100</v>
      </c>
    </row>
    <row r="319" spans="1:7" ht="12.75">
      <c r="A319" s="11" t="s">
        <v>601</v>
      </c>
      <c r="B319" s="11" t="s">
        <v>174</v>
      </c>
      <c r="C319" s="18">
        <v>1202</v>
      </c>
      <c r="D319" s="18">
        <v>311</v>
      </c>
      <c r="E319" s="18">
        <v>443</v>
      </c>
      <c r="F319" s="18"/>
      <c r="G319" s="18"/>
    </row>
    <row r="320" ht="12.75">
      <c r="B320" t="s">
        <v>380</v>
      </c>
    </row>
    <row r="321" spans="2:6" ht="12.75">
      <c r="B321" t="s">
        <v>90</v>
      </c>
      <c r="C321" s="15">
        <v>1202</v>
      </c>
      <c r="D321" s="15">
        <v>311</v>
      </c>
      <c r="E321" s="15">
        <v>443</v>
      </c>
      <c r="F321" s="15">
        <v>130100</v>
      </c>
    </row>
    <row r="325" spans="1:7" ht="12.75">
      <c r="A325" s="11" t="s">
        <v>91</v>
      </c>
      <c r="B325" s="11" t="s">
        <v>92</v>
      </c>
      <c r="C325" s="18">
        <v>1402</v>
      </c>
      <c r="D325" s="18">
        <v>401</v>
      </c>
      <c r="E325" s="18">
        <v>260</v>
      </c>
      <c r="F325" s="18"/>
      <c r="G325" s="18"/>
    </row>
    <row r="326" ht="12.75">
      <c r="B326" t="s">
        <v>380</v>
      </c>
    </row>
    <row r="327" spans="2:6" ht="12.75">
      <c r="B327" t="s">
        <v>93</v>
      </c>
      <c r="C327" s="15">
        <v>1402</v>
      </c>
      <c r="D327" s="15">
        <v>401</v>
      </c>
      <c r="E327" s="15">
        <v>260</v>
      </c>
      <c r="F327" s="15">
        <v>110100</v>
      </c>
    </row>
    <row r="328" spans="2:6" ht="12.75">
      <c r="B328" t="s">
        <v>538</v>
      </c>
      <c r="C328" s="15">
        <v>1402</v>
      </c>
      <c r="D328" s="15">
        <v>401</v>
      </c>
      <c r="E328" s="15">
        <v>260</v>
      </c>
      <c r="F328" s="15">
        <v>110200</v>
      </c>
    </row>
    <row r="329" ht="12.75">
      <c r="B329" t="s">
        <v>449</v>
      </c>
    </row>
    <row r="330" spans="2:6" ht="12.75">
      <c r="B330" t="s">
        <v>1031</v>
      </c>
      <c r="C330" s="15">
        <v>1402</v>
      </c>
      <c r="D330" s="15">
        <v>401</v>
      </c>
      <c r="E330" s="15">
        <v>260</v>
      </c>
      <c r="F330" s="15">
        <v>110300</v>
      </c>
    </row>
    <row r="331" spans="2:6" ht="12.75">
      <c r="B331" t="s">
        <v>89</v>
      </c>
      <c r="C331" s="15">
        <v>1402</v>
      </c>
      <c r="D331" s="15">
        <v>401</v>
      </c>
      <c r="E331" s="15">
        <v>260</v>
      </c>
      <c r="F331" s="15">
        <v>110400</v>
      </c>
    </row>
    <row r="332" spans="2:6" ht="12.75">
      <c r="B332" t="s">
        <v>1019</v>
      </c>
      <c r="C332" s="15">
        <v>1402</v>
      </c>
      <c r="D332" s="15">
        <v>401</v>
      </c>
      <c r="E332" s="15">
        <v>260</v>
      </c>
      <c r="F332" s="15">
        <v>110600</v>
      </c>
    </row>
    <row r="333" spans="2:6" ht="12.75">
      <c r="B333" t="s">
        <v>1022</v>
      </c>
      <c r="C333" s="15">
        <v>1402</v>
      </c>
      <c r="D333" s="15">
        <v>401</v>
      </c>
      <c r="E333" s="15">
        <v>260</v>
      </c>
      <c r="F333" s="15">
        <v>110700</v>
      </c>
    </row>
    <row r="334" spans="2:6" ht="12.75">
      <c r="B334" t="s">
        <v>1023</v>
      </c>
      <c r="C334" s="15">
        <v>1402</v>
      </c>
      <c r="D334" s="15">
        <v>401</v>
      </c>
      <c r="E334" s="15">
        <v>260</v>
      </c>
      <c r="F334" s="15">
        <v>130300</v>
      </c>
    </row>
    <row r="335" ht="12.75">
      <c r="B335" t="s">
        <v>590</v>
      </c>
    </row>
    <row r="336" spans="2:6" ht="12.75">
      <c r="B336" t="s">
        <v>1270</v>
      </c>
      <c r="C336" s="15">
        <v>1402</v>
      </c>
      <c r="D336" s="15">
        <v>401</v>
      </c>
      <c r="E336" s="15">
        <v>260</v>
      </c>
      <c r="F336" s="15">
        <v>130300</v>
      </c>
    </row>
    <row r="337" spans="2:6" ht="12.75">
      <c r="B337" t="s">
        <v>127</v>
      </c>
      <c r="C337" s="15">
        <v>1402</v>
      </c>
      <c r="D337" s="15">
        <v>401</v>
      </c>
      <c r="E337" s="15">
        <v>260</v>
      </c>
      <c r="F337" s="15">
        <v>130300</v>
      </c>
    </row>
    <row r="339" spans="1:7" ht="12.75">
      <c r="A339" s="11" t="s">
        <v>94</v>
      </c>
      <c r="B339" s="11" t="s">
        <v>585</v>
      </c>
      <c r="C339" s="18">
        <v>1407</v>
      </c>
      <c r="D339" s="18">
        <v>407</v>
      </c>
      <c r="E339" s="18">
        <v>272</v>
      </c>
      <c r="F339" s="18"/>
      <c r="G339" s="18"/>
    </row>
    <row r="340" ht="12.75">
      <c r="B340" t="s">
        <v>380</v>
      </c>
    </row>
    <row r="341" spans="2:6" ht="12.75">
      <c r="B341" t="s">
        <v>1037</v>
      </c>
      <c r="C341" s="15">
        <v>1407</v>
      </c>
      <c r="D341" s="15">
        <v>407</v>
      </c>
      <c r="E341" s="15">
        <v>272</v>
      </c>
      <c r="F341" s="15">
        <v>110100</v>
      </c>
    </row>
    <row r="342" spans="2:6" ht="12.75">
      <c r="B342" t="s">
        <v>538</v>
      </c>
      <c r="C342" s="15">
        <v>1407</v>
      </c>
      <c r="D342" s="15">
        <v>407</v>
      </c>
      <c r="E342" s="15">
        <v>272</v>
      </c>
      <c r="F342" s="15">
        <v>110200</v>
      </c>
    </row>
    <row r="343" ht="12.75">
      <c r="B343" t="s">
        <v>775</v>
      </c>
    </row>
    <row r="344" spans="2:6" ht="12.75">
      <c r="B344" t="s">
        <v>451</v>
      </c>
      <c r="C344" s="15">
        <v>1407</v>
      </c>
      <c r="D344" s="15">
        <v>407</v>
      </c>
      <c r="E344" s="15">
        <v>272</v>
      </c>
      <c r="F344" s="15">
        <v>110400</v>
      </c>
    </row>
    <row r="346" spans="1:9" ht="12.75">
      <c r="A346" s="11" t="s">
        <v>95</v>
      </c>
      <c r="B346" s="11" t="s">
        <v>97</v>
      </c>
      <c r="C346" s="18">
        <v>1501</v>
      </c>
      <c r="D346" s="18">
        <v>410</v>
      </c>
      <c r="E346" s="18">
        <v>280</v>
      </c>
      <c r="F346" s="18"/>
      <c r="G346" s="18"/>
      <c r="H346" s="11"/>
      <c r="I346" s="11"/>
    </row>
    <row r="347" spans="2:6" ht="12.75">
      <c r="B347" t="s">
        <v>166</v>
      </c>
      <c r="C347" s="15">
        <v>1501</v>
      </c>
      <c r="D347" s="15">
        <v>410</v>
      </c>
      <c r="E347" s="15">
        <v>280</v>
      </c>
      <c r="F347" s="15">
        <v>111000</v>
      </c>
    </row>
    <row r="348" spans="2:5" ht="12.75">
      <c r="B348" t="s">
        <v>458</v>
      </c>
      <c r="C348" s="15">
        <v>1501</v>
      </c>
      <c r="D348" s="15">
        <v>410</v>
      </c>
      <c r="E348" s="15">
        <v>280</v>
      </c>
    </row>
    <row r="349" ht="12.75">
      <c r="B349" t="s">
        <v>380</v>
      </c>
    </row>
    <row r="350" spans="2:6" ht="12.75">
      <c r="B350" t="s">
        <v>1037</v>
      </c>
      <c r="C350" s="15">
        <v>1501</v>
      </c>
      <c r="D350" s="15">
        <v>410</v>
      </c>
      <c r="E350" s="15">
        <v>280</v>
      </c>
      <c r="F350" s="15">
        <v>110100</v>
      </c>
    </row>
    <row r="351" spans="2:6" ht="12.75">
      <c r="B351" t="s">
        <v>538</v>
      </c>
      <c r="C351" s="15">
        <v>1501</v>
      </c>
      <c r="D351" s="15">
        <v>410</v>
      </c>
      <c r="E351" s="15">
        <v>280</v>
      </c>
      <c r="F351" s="15">
        <v>110200</v>
      </c>
    </row>
    <row r="352" ht="12.75">
      <c r="B352" t="s">
        <v>449</v>
      </c>
    </row>
    <row r="353" spans="2:6" ht="12.75">
      <c r="B353" t="s">
        <v>1031</v>
      </c>
      <c r="C353" s="15">
        <v>1501</v>
      </c>
      <c r="D353" s="15">
        <v>410</v>
      </c>
      <c r="E353" s="15">
        <v>280</v>
      </c>
      <c r="F353" s="15">
        <v>110300</v>
      </c>
    </row>
    <row r="354" spans="2:6" ht="12.75">
      <c r="B354" t="s">
        <v>1032</v>
      </c>
      <c r="C354" s="15">
        <v>1501</v>
      </c>
      <c r="D354" s="15">
        <v>410</v>
      </c>
      <c r="E354" s="15">
        <v>280</v>
      </c>
      <c r="F354" s="15">
        <v>110400</v>
      </c>
    </row>
    <row r="355" spans="2:6" ht="12.75">
      <c r="B355" t="s">
        <v>1022</v>
      </c>
      <c r="C355" s="15">
        <v>1501</v>
      </c>
      <c r="D355" s="15">
        <v>410</v>
      </c>
      <c r="E355" s="15">
        <v>280</v>
      </c>
      <c r="F355" s="15">
        <v>110700</v>
      </c>
    </row>
    <row r="357" spans="1:9" ht="12.75">
      <c r="A357" s="11" t="s">
        <v>96</v>
      </c>
      <c r="B357" s="14" t="s">
        <v>175</v>
      </c>
      <c r="C357" s="24">
        <v>1501</v>
      </c>
      <c r="D357" s="24">
        <v>410</v>
      </c>
      <c r="E357" s="24">
        <v>284</v>
      </c>
      <c r="F357" s="24"/>
      <c r="G357" s="18"/>
      <c r="I357" s="11"/>
    </row>
    <row r="358" ht="12.75">
      <c r="B358" t="s">
        <v>380</v>
      </c>
    </row>
    <row r="359" spans="2:6" ht="12.75">
      <c r="B359" t="s">
        <v>1037</v>
      </c>
      <c r="C359" s="15">
        <v>1501</v>
      </c>
      <c r="D359" s="15">
        <v>410</v>
      </c>
      <c r="E359" s="15">
        <v>284</v>
      </c>
      <c r="F359" s="15">
        <v>110100</v>
      </c>
    </row>
    <row r="360" spans="2:6" ht="12.75">
      <c r="B360" t="s">
        <v>538</v>
      </c>
      <c r="C360" s="15">
        <v>1501</v>
      </c>
      <c r="D360" s="15">
        <v>410</v>
      </c>
      <c r="E360" s="15">
        <v>284</v>
      </c>
      <c r="F360" s="15">
        <v>110200</v>
      </c>
    </row>
    <row r="361" spans="2:7" ht="12.75">
      <c r="B361" t="s">
        <v>128</v>
      </c>
      <c r="G361"/>
    </row>
    <row r="362" spans="2:6" ht="12.75">
      <c r="B362" t="s">
        <v>1031</v>
      </c>
      <c r="C362" s="15">
        <v>1501</v>
      </c>
      <c r="D362" s="15">
        <v>410</v>
      </c>
      <c r="E362" s="15">
        <v>284</v>
      </c>
      <c r="F362" s="15">
        <v>110300</v>
      </c>
    </row>
    <row r="363" spans="2:6" ht="12.75">
      <c r="B363" t="s">
        <v>1019</v>
      </c>
      <c r="C363" s="15">
        <v>1501</v>
      </c>
      <c r="D363" s="15">
        <v>410</v>
      </c>
      <c r="E363" s="15">
        <v>284</v>
      </c>
      <c r="F363" s="15">
        <v>110600</v>
      </c>
    </row>
    <row r="364" spans="2:6" ht="12.75">
      <c r="B364" t="s">
        <v>1022</v>
      </c>
      <c r="C364" s="15">
        <v>1501</v>
      </c>
      <c r="D364" s="15">
        <v>410</v>
      </c>
      <c r="E364" s="15">
        <v>284</v>
      </c>
      <c r="F364" s="15">
        <v>110700</v>
      </c>
    </row>
    <row r="366" spans="1:7" ht="12.75">
      <c r="A366" s="11" t="s">
        <v>98</v>
      </c>
      <c r="B366" s="11" t="s">
        <v>1077</v>
      </c>
      <c r="C366" s="18">
        <v>1701</v>
      </c>
      <c r="D366" s="18">
        <v>430</v>
      </c>
      <c r="E366" s="18">
        <v>302</v>
      </c>
      <c r="F366" s="18"/>
      <c r="G366" s="18"/>
    </row>
    <row r="367" ht="12.75">
      <c r="B367" t="s">
        <v>380</v>
      </c>
    </row>
    <row r="368" spans="2:6" ht="12.75">
      <c r="B368" t="s">
        <v>1037</v>
      </c>
      <c r="C368" s="15">
        <v>1701</v>
      </c>
      <c r="D368" s="15">
        <v>430</v>
      </c>
      <c r="E368" s="15">
        <v>302</v>
      </c>
      <c r="F368" s="15">
        <v>110100</v>
      </c>
    </row>
    <row r="369" spans="2:6" ht="12.75">
      <c r="B369" t="s">
        <v>538</v>
      </c>
      <c r="C369" s="15">
        <v>1701</v>
      </c>
      <c r="D369" s="15">
        <v>430</v>
      </c>
      <c r="E369" s="15">
        <v>302</v>
      </c>
      <c r="F369" s="15">
        <v>110200</v>
      </c>
    </row>
    <row r="370" ht="12.75">
      <c r="B370" t="s">
        <v>88</v>
      </c>
    </row>
    <row r="371" spans="2:6" ht="12.75">
      <c r="B371" t="s">
        <v>1173</v>
      </c>
      <c r="C371" s="15">
        <v>1701</v>
      </c>
      <c r="D371" s="15">
        <v>430</v>
      </c>
      <c r="E371" s="15">
        <v>302</v>
      </c>
      <c r="F371" s="15">
        <v>110300</v>
      </c>
    </row>
    <row r="372" spans="2:6" ht="12.75">
      <c r="B372" t="s">
        <v>89</v>
      </c>
      <c r="C372" s="15">
        <v>1701</v>
      </c>
      <c r="D372" s="15">
        <v>430</v>
      </c>
      <c r="E372" s="15">
        <v>302</v>
      </c>
      <c r="F372" s="15">
        <v>110400</v>
      </c>
    </row>
    <row r="373" spans="2:6" ht="12.75">
      <c r="B373" t="s">
        <v>1019</v>
      </c>
      <c r="C373" s="15">
        <v>1701</v>
      </c>
      <c r="D373" s="15">
        <v>430</v>
      </c>
      <c r="E373" s="15">
        <v>302</v>
      </c>
      <c r="F373" s="15">
        <v>110600</v>
      </c>
    </row>
    <row r="374" spans="2:6" ht="12.75">
      <c r="B374" t="s">
        <v>1022</v>
      </c>
      <c r="C374" s="15">
        <v>1701</v>
      </c>
      <c r="D374" s="15">
        <v>430</v>
      </c>
      <c r="E374" s="15">
        <v>302</v>
      </c>
      <c r="F374" s="15">
        <v>110700</v>
      </c>
    </row>
    <row r="375" ht="12.75">
      <c r="B375" t="s">
        <v>1020</v>
      </c>
    </row>
    <row r="376" spans="2:6" ht="12.75">
      <c r="B376" t="s">
        <v>1021</v>
      </c>
      <c r="C376" s="15">
        <v>1701</v>
      </c>
      <c r="D376" s="15">
        <v>430</v>
      </c>
      <c r="E376" s="15">
        <v>302</v>
      </c>
      <c r="F376" s="15">
        <v>111000</v>
      </c>
    </row>
    <row r="377" spans="2:6" ht="12.75">
      <c r="B377" t="s">
        <v>1023</v>
      </c>
      <c r="C377" s="15">
        <v>1701</v>
      </c>
      <c r="D377" s="15">
        <v>430</v>
      </c>
      <c r="E377" s="15">
        <v>302</v>
      </c>
      <c r="F377" s="15">
        <v>130300</v>
      </c>
    </row>
    <row r="378" ht="12.75">
      <c r="B378" t="s">
        <v>485</v>
      </c>
    </row>
    <row r="379" ht="12.75">
      <c r="B379" t="s">
        <v>129</v>
      </c>
    </row>
    <row r="380" spans="2:6" ht="12.75">
      <c r="B380" t="s">
        <v>130</v>
      </c>
      <c r="C380" s="15">
        <v>1701</v>
      </c>
      <c r="D380" s="15">
        <v>430</v>
      </c>
      <c r="E380" s="15">
        <v>302</v>
      </c>
      <c r="F380" s="15">
        <v>130300</v>
      </c>
    </row>
    <row r="381" spans="1:7" ht="12.75">
      <c r="A381" s="11" t="s">
        <v>602</v>
      </c>
      <c r="B381" s="11" t="s">
        <v>596</v>
      </c>
      <c r="C381" s="18"/>
      <c r="D381" s="18"/>
      <c r="E381" s="18"/>
      <c r="F381" s="18"/>
      <c r="G381" s="18"/>
    </row>
    <row r="382" spans="1:7" ht="12.75">
      <c r="A382" s="11" t="s">
        <v>604</v>
      </c>
      <c r="B382" s="11" t="s">
        <v>1244</v>
      </c>
      <c r="C382" s="18" t="s">
        <v>1175</v>
      </c>
      <c r="D382" s="26" t="s">
        <v>1176</v>
      </c>
      <c r="E382" s="18" t="s">
        <v>99</v>
      </c>
      <c r="F382" s="18"/>
      <c r="G382" s="18"/>
    </row>
    <row r="383" ht="12.75">
      <c r="B383" t="s">
        <v>380</v>
      </c>
    </row>
    <row r="384" spans="2:6" ht="12.75">
      <c r="B384" t="s">
        <v>1037</v>
      </c>
      <c r="C384" s="15" t="s">
        <v>1175</v>
      </c>
      <c r="D384" s="15" t="s">
        <v>532</v>
      </c>
      <c r="E384" s="15" t="s">
        <v>99</v>
      </c>
      <c r="F384" s="15">
        <v>110100</v>
      </c>
    </row>
    <row r="385" spans="2:6" ht="12.75">
      <c r="B385" t="s">
        <v>538</v>
      </c>
      <c r="C385" s="15" t="s">
        <v>1175</v>
      </c>
      <c r="D385" s="15" t="s">
        <v>532</v>
      </c>
      <c r="E385" s="15" t="s">
        <v>99</v>
      </c>
      <c r="F385" s="15">
        <v>110200</v>
      </c>
    </row>
    <row r="386" ht="12.75">
      <c r="B386" t="s">
        <v>100</v>
      </c>
    </row>
    <row r="387" spans="2:6" ht="12.75">
      <c r="B387" t="s">
        <v>1031</v>
      </c>
      <c r="C387" s="15" t="s">
        <v>1175</v>
      </c>
      <c r="D387" s="15" t="s">
        <v>731</v>
      </c>
      <c r="E387" s="15" t="s">
        <v>99</v>
      </c>
      <c r="F387" s="15">
        <v>110300</v>
      </c>
    </row>
    <row r="388" spans="2:6" ht="12.75">
      <c r="B388" t="s">
        <v>101</v>
      </c>
      <c r="C388" s="15" t="s">
        <v>1175</v>
      </c>
      <c r="D388" s="15" t="s">
        <v>532</v>
      </c>
      <c r="E388" s="15" t="s">
        <v>99</v>
      </c>
      <c r="F388" s="15">
        <v>110600</v>
      </c>
    </row>
    <row r="389" spans="2:6" ht="12.75">
      <c r="B389" t="s">
        <v>1022</v>
      </c>
      <c r="C389" s="15" t="s">
        <v>1175</v>
      </c>
      <c r="D389" s="15" t="s">
        <v>532</v>
      </c>
      <c r="E389" s="15" t="s">
        <v>99</v>
      </c>
      <c r="F389" s="15">
        <v>110700</v>
      </c>
    </row>
    <row r="390" ht="12.75">
      <c r="B390" t="s">
        <v>131</v>
      </c>
    </row>
    <row r="391" spans="2:6" ht="12.75">
      <c r="B391" t="s">
        <v>480</v>
      </c>
      <c r="C391" s="15" t="s">
        <v>732</v>
      </c>
      <c r="D391" s="15" t="s">
        <v>171</v>
      </c>
      <c r="E391" s="15" t="s">
        <v>172</v>
      </c>
      <c r="F391" s="15">
        <v>111000</v>
      </c>
    </row>
    <row r="393" spans="1:7" s="11" customFormat="1" ht="12.75">
      <c r="A393" s="11" t="s">
        <v>605</v>
      </c>
      <c r="B393" s="11" t="s">
        <v>132</v>
      </c>
      <c r="C393" s="18">
        <v>707</v>
      </c>
      <c r="D393" s="18">
        <v>313</v>
      </c>
      <c r="E393" s="18">
        <v>198</v>
      </c>
      <c r="F393" s="18"/>
      <c r="G393" s="18"/>
    </row>
    <row r="394" ht="12.75">
      <c r="B394" t="s">
        <v>485</v>
      </c>
    </row>
    <row r="395" spans="2:6" ht="12.75">
      <c r="B395" t="s">
        <v>762</v>
      </c>
      <c r="C395" s="15">
        <v>707</v>
      </c>
      <c r="D395" s="15">
        <v>313</v>
      </c>
      <c r="E395" s="15">
        <v>198</v>
      </c>
      <c r="F395" s="15">
        <v>240200</v>
      </c>
    </row>
    <row r="396" spans="1:7" ht="12.75">
      <c r="A396" s="11" t="s">
        <v>102</v>
      </c>
      <c r="B396" s="11" t="s">
        <v>173</v>
      </c>
      <c r="C396" s="18">
        <v>1201</v>
      </c>
      <c r="D396" s="18">
        <v>310</v>
      </c>
      <c r="E396" s="18">
        <v>290</v>
      </c>
      <c r="F396" s="18"/>
      <c r="G396" s="18"/>
    </row>
    <row r="397" ht="12.75">
      <c r="B397" t="s">
        <v>380</v>
      </c>
    </row>
    <row r="398" spans="2:6" ht="12.75">
      <c r="B398" t="s">
        <v>90</v>
      </c>
      <c r="C398" s="15">
        <v>1201</v>
      </c>
      <c r="D398" s="15">
        <v>310</v>
      </c>
      <c r="E398" s="15">
        <v>290</v>
      </c>
      <c r="F398" s="15">
        <v>130100</v>
      </c>
    </row>
    <row r="399" spans="2:6" ht="12.75">
      <c r="B399" t="s">
        <v>764</v>
      </c>
      <c r="C399" s="15">
        <v>1201</v>
      </c>
      <c r="D399" s="15">
        <v>310</v>
      </c>
      <c r="E399" s="15">
        <v>290</v>
      </c>
      <c r="F399" s="15">
        <v>240300</v>
      </c>
    </row>
    <row r="400" spans="1:5" ht="12.75">
      <c r="A400" s="11" t="s">
        <v>103</v>
      </c>
      <c r="B400" s="11" t="s">
        <v>174</v>
      </c>
      <c r="C400" s="15">
        <v>1202</v>
      </c>
      <c r="D400" s="15">
        <v>311</v>
      </c>
      <c r="E400" s="15">
        <v>443</v>
      </c>
    </row>
    <row r="401" ht="12.75">
      <c r="B401" t="s">
        <v>380</v>
      </c>
    </row>
    <row r="402" spans="2:6" ht="12.75">
      <c r="B402" t="s">
        <v>90</v>
      </c>
      <c r="C402" s="15">
        <v>1202</v>
      </c>
      <c r="D402" s="15">
        <v>311</v>
      </c>
      <c r="E402" s="15">
        <v>443</v>
      </c>
      <c r="F402" s="15">
        <v>130100</v>
      </c>
    </row>
    <row r="404" spans="1:7" ht="12.75">
      <c r="A404" s="11" t="s">
        <v>104</v>
      </c>
      <c r="B404" s="11" t="s">
        <v>1078</v>
      </c>
      <c r="C404" s="18">
        <v>1401</v>
      </c>
      <c r="D404" s="18">
        <v>400</v>
      </c>
      <c r="E404" s="18">
        <v>259</v>
      </c>
      <c r="F404" s="18"/>
      <c r="G404" s="18"/>
    </row>
    <row r="405" ht="12.75">
      <c r="B405" t="s">
        <v>380</v>
      </c>
    </row>
    <row r="406" spans="2:6" ht="12.75">
      <c r="B406" t="s">
        <v>1037</v>
      </c>
      <c r="C406" s="15">
        <v>1401</v>
      </c>
      <c r="D406" s="15">
        <v>400</v>
      </c>
      <c r="E406" s="15">
        <v>259</v>
      </c>
      <c r="F406" s="15">
        <v>110100</v>
      </c>
    </row>
    <row r="407" spans="2:6" ht="12.75">
      <c r="B407" t="s">
        <v>538</v>
      </c>
      <c r="C407" s="15">
        <v>1401</v>
      </c>
      <c r="D407" s="15">
        <v>400</v>
      </c>
      <c r="E407" s="15">
        <v>259</v>
      </c>
      <c r="F407" s="15">
        <v>110200</v>
      </c>
    </row>
    <row r="408" ht="12.75">
      <c r="B408" t="s">
        <v>449</v>
      </c>
    </row>
    <row r="409" spans="2:6" ht="12.75">
      <c r="B409" t="s">
        <v>1031</v>
      </c>
      <c r="C409" s="15">
        <v>1401</v>
      </c>
      <c r="D409" s="15">
        <v>400</v>
      </c>
      <c r="E409" s="15">
        <v>259</v>
      </c>
      <c r="F409" s="15">
        <v>110300</v>
      </c>
    </row>
    <row r="410" spans="2:6" ht="12.75">
      <c r="B410" t="s">
        <v>133</v>
      </c>
      <c r="C410" s="15">
        <v>1401</v>
      </c>
      <c r="D410" s="15">
        <v>40</v>
      </c>
      <c r="E410" s="15">
        <v>259</v>
      </c>
      <c r="F410" s="15">
        <v>110400</v>
      </c>
    </row>
    <row r="411" spans="2:6" ht="12.75">
      <c r="B411" t="s">
        <v>1019</v>
      </c>
      <c r="C411" s="15">
        <v>1401</v>
      </c>
      <c r="D411" s="15">
        <v>400</v>
      </c>
      <c r="E411" s="15">
        <v>259</v>
      </c>
      <c r="F411" s="15">
        <v>110600</v>
      </c>
    </row>
    <row r="412" spans="2:6" ht="12.75">
      <c r="B412" t="s">
        <v>1022</v>
      </c>
      <c r="C412" s="15">
        <v>1401</v>
      </c>
      <c r="D412" s="15">
        <v>40</v>
      </c>
      <c r="E412" s="15">
        <v>259</v>
      </c>
      <c r="F412" s="15">
        <v>110700</v>
      </c>
    </row>
    <row r="413" ht="12.75">
      <c r="B413" t="s">
        <v>479</v>
      </c>
    </row>
    <row r="414" spans="2:6" ht="12.75">
      <c r="B414" t="s">
        <v>480</v>
      </c>
      <c r="C414" s="15">
        <v>1401</v>
      </c>
      <c r="D414" s="15">
        <v>400</v>
      </c>
      <c r="E414" s="15">
        <v>259</v>
      </c>
      <c r="F414" s="15">
        <v>111000</v>
      </c>
    </row>
    <row r="415" spans="2:6" ht="12.75">
      <c r="B415" t="s">
        <v>1023</v>
      </c>
      <c r="C415" s="15">
        <v>1401</v>
      </c>
      <c r="D415" s="15">
        <v>400</v>
      </c>
      <c r="E415" s="15">
        <v>259</v>
      </c>
      <c r="F415" s="15">
        <v>130300</v>
      </c>
    </row>
    <row r="416" ht="12.75">
      <c r="B416" t="s">
        <v>594</v>
      </c>
    </row>
    <row r="417" ht="12.75">
      <c r="B417" t="s">
        <v>134</v>
      </c>
    </row>
    <row r="418" spans="2:6" ht="12.75">
      <c r="B418" t="s">
        <v>135</v>
      </c>
      <c r="C418" s="15">
        <v>1401</v>
      </c>
      <c r="D418" s="15">
        <v>400</v>
      </c>
      <c r="E418" s="15">
        <v>259</v>
      </c>
      <c r="F418" s="15">
        <v>130300</v>
      </c>
    </row>
    <row r="420" spans="1:7" ht="12.75">
      <c r="A420" s="11" t="s">
        <v>107</v>
      </c>
      <c r="B420" s="11" t="s">
        <v>92</v>
      </c>
      <c r="C420" s="18">
        <v>1402</v>
      </c>
      <c r="D420" s="18">
        <v>401</v>
      </c>
      <c r="E420" s="18">
        <v>260</v>
      </c>
      <c r="F420" s="18"/>
      <c r="G420" s="18"/>
    </row>
    <row r="421" ht="12.75">
      <c r="B421" t="s">
        <v>380</v>
      </c>
    </row>
    <row r="422" spans="2:6" ht="12.75">
      <c r="B422" t="s">
        <v>1037</v>
      </c>
      <c r="C422" s="15">
        <v>1402</v>
      </c>
      <c r="D422" s="15">
        <v>401</v>
      </c>
      <c r="E422" s="15">
        <v>260</v>
      </c>
      <c r="F422" s="15">
        <v>110100</v>
      </c>
    </row>
    <row r="423" spans="2:6" ht="12.75">
      <c r="B423" t="s">
        <v>538</v>
      </c>
      <c r="C423" s="15">
        <v>1402</v>
      </c>
      <c r="D423" s="15">
        <v>401</v>
      </c>
      <c r="E423" s="15">
        <v>260</v>
      </c>
      <c r="F423" s="15">
        <v>110200</v>
      </c>
    </row>
    <row r="424" ht="12.75">
      <c r="B424" t="s">
        <v>105</v>
      </c>
    </row>
    <row r="425" spans="2:6" ht="12.75">
      <c r="B425" t="s">
        <v>1031</v>
      </c>
      <c r="C425" s="15">
        <v>1402</v>
      </c>
      <c r="D425" s="15">
        <v>401</v>
      </c>
      <c r="E425" s="15">
        <v>260</v>
      </c>
      <c r="F425" s="15">
        <v>110300</v>
      </c>
    </row>
    <row r="426" spans="2:6" ht="12.75">
      <c r="B426" t="s">
        <v>106</v>
      </c>
      <c r="C426" s="15">
        <v>1402</v>
      </c>
      <c r="D426" s="15">
        <v>401</v>
      </c>
      <c r="E426" s="15">
        <v>260</v>
      </c>
      <c r="F426" s="15">
        <v>110400</v>
      </c>
    </row>
    <row r="427" spans="2:6" ht="12.75">
      <c r="B427" t="s">
        <v>1019</v>
      </c>
      <c r="C427" s="15">
        <v>1402</v>
      </c>
      <c r="D427" s="15">
        <v>401</v>
      </c>
      <c r="E427" s="15">
        <v>260</v>
      </c>
      <c r="F427" s="15">
        <v>110600</v>
      </c>
    </row>
    <row r="428" spans="2:6" ht="12.75">
      <c r="B428" t="s">
        <v>1022</v>
      </c>
      <c r="C428" s="15">
        <v>1402</v>
      </c>
      <c r="D428" s="15">
        <v>401</v>
      </c>
      <c r="E428" s="15">
        <v>260</v>
      </c>
      <c r="F428" s="15">
        <v>110700</v>
      </c>
    </row>
    <row r="429" ht="12.75">
      <c r="B429" t="s">
        <v>479</v>
      </c>
    </row>
    <row r="430" spans="2:6" ht="12.75">
      <c r="B430" t="s">
        <v>480</v>
      </c>
      <c r="C430" s="15">
        <v>1402</v>
      </c>
      <c r="D430" s="15">
        <v>401</v>
      </c>
      <c r="E430" s="15">
        <v>260</v>
      </c>
      <c r="F430" s="15">
        <v>111000</v>
      </c>
    </row>
    <row r="431" spans="2:6" ht="12.75">
      <c r="B431" t="s">
        <v>1023</v>
      </c>
      <c r="C431" s="15">
        <v>1402</v>
      </c>
      <c r="D431" s="15">
        <v>401</v>
      </c>
      <c r="E431" s="15">
        <v>260</v>
      </c>
      <c r="F431" s="15">
        <v>130300</v>
      </c>
    </row>
    <row r="432" ht="12.75">
      <c r="B432" t="s">
        <v>380</v>
      </c>
    </row>
    <row r="433" spans="1:6" ht="12.75">
      <c r="A433" t="s">
        <v>770</v>
      </c>
      <c r="B433" t="s">
        <v>1270</v>
      </c>
      <c r="C433" s="15">
        <v>1402</v>
      </c>
      <c r="D433" s="15">
        <v>401</v>
      </c>
      <c r="E433" s="15">
        <v>260</v>
      </c>
      <c r="F433" s="15">
        <v>130300</v>
      </c>
    </row>
    <row r="434" spans="2:6" ht="12.75">
      <c r="B434" t="s">
        <v>137</v>
      </c>
      <c r="C434" s="15">
        <v>1402</v>
      </c>
      <c r="D434" s="15">
        <v>401</v>
      </c>
      <c r="E434" s="15">
        <v>26</v>
      </c>
      <c r="F434" s="15">
        <v>130300</v>
      </c>
    </row>
    <row r="435" spans="2:6" ht="12.75">
      <c r="B435" t="s">
        <v>138</v>
      </c>
      <c r="C435" s="15">
        <v>1402</v>
      </c>
      <c r="D435" s="15">
        <v>401</v>
      </c>
      <c r="E435" s="15">
        <v>260</v>
      </c>
      <c r="F435" s="15">
        <v>240300</v>
      </c>
    </row>
    <row r="437" spans="1:7" ht="12.75">
      <c r="A437" s="11" t="s">
        <v>109</v>
      </c>
      <c r="B437" s="11" t="s">
        <v>585</v>
      </c>
      <c r="C437" s="18">
        <v>1407</v>
      </c>
      <c r="D437" s="18">
        <v>407</v>
      </c>
      <c r="E437" s="18">
        <v>272</v>
      </c>
      <c r="F437" s="18"/>
      <c r="G437" s="18"/>
    </row>
    <row r="438" ht="12.75">
      <c r="B438" t="s">
        <v>380</v>
      </c>
    </row>
    <row r="439" spans="2:6" ht="12.75">
      <c r="B439" t="s">
        <v>1037</v>
      </c>
      <c r="C439" s="15">
        <v>1407</v>
      </c>
      <c r="D439" s="15">
        <v>407</v>
      </c>
      <c r="E439" s="15">
        <v>272</v>
      </c>
      <c r="F439" s="15">
        <v>110100</v>
      </c>
    </row>
    <row r="440" spans="2:6" ht="12.75">
      <c r="B440" t="s">
        <v>538</v>
      </c>
      <c r="C440" s="15">
        <v>1407</v>
      </c>
      <c r="D440" s="15">
        <v>407</v>
      </c>
      <c r="E440" s="15">
        <v>272</v>
      </c>
      <c r="F440" s="15">
        <v>110200</v>
      </c>
    </row>
    <row r="441" ht="12.75">
      <c r="B441" t="s">
        <v>139</v>
      </c>
    </row>
    <row r="442" spans="2:6" ht="12.75">
      <c r="B442" t="s">
        <v>1173</v>
      </c>
      <c r="C442" s="15">
        <v>1407</v>
      </c>
      <c r="D442" s="15">
        <v>407</v>
      </c>
      <c r="E442" s="15">
        <v>272</v>
      </c>
      <c r="F442" s="15">
        <v>110300</v>
      </c>
    </row>
    <row r="444" spans="1:7" s="11" customFormat="1" ht="12.75">
      <c r="A444" s="11" t="s">
        <v>110</v>
      </c>
      <c r="B444" s="11" t="s">
        <v>108</v>
      </c>
      <c r="C444" s="18">
        <v>1407</v>
      </c>
      <c r="D444" s="18">
        <v>407</v>
      </c>
      <c r="E444" s="18">
        <v>272</v>
      </c>
      <c r="F444" s="18"/>
      <c r="G444" s="18"/>
    </row>
    <row r="445" ht="12.75">
      <c r="B445" t="s">
        <v>485</v>
      </c>
    </row>
    <row r="446" spans="2:6" ht="12.75">
      <c r="B446" t="s">
        <v>1023</v>
      </c>
      <c r="C446" s="15">
        <v>1407</v>
      </c>
      <c r="D446" s="15">
        <v>407</v>
      </c>
      <c r="E446" s="15">
        <v>272</v>
      </c>
      <c r="F446" s="15">
        <v>130300</v>
      </c>
    </row>
    <row r="448" spans="1:7" ht="12.75">
      <c r="A448" s="11" t="s">
        <v>111</v>
      </c>
      <c r="B448" s="11" t="s">
        <v>97</v>
      </c>
      <c r="C448" s="18">
        <v>1501</v>
      </c>
      <c r="D448" s="18">
        <v>410</v>
      </c>
      <c r="E448" s="18">
        <v>280</v>
      </c>
      <c r="F448" s="18"/>
      <c r="G448" s="18"/>
    </row>
    <row r="449" spans="2:6" ht="12.75">
      <c r="B449" t="s">
        <v>166</v>
      </c>
      <c r="C449" s="15">
        <v>1501</v>
      </c>
      <c r="D449" s="15">
        <v>410</v>
      </c>
      <c r="E449" s="15">
        <v>280</v>
      </c>
      <c r="F449" s="15">
        <v>111000</v>
      </c>
    </row>
    <row r="450" spans="2:5" ht="12.75">
      <c r="B450" t="s">
        <v>458</v>
      </c>
      <c r="C450" s="15">
        <v>1501</v>
      </c>
      <c r="D450" s="15">
        <v>410</v>
      </c>
      <c r="E450" s="15">
        <v>280</v>
      </c>
    </row>
    <row r="451" ht="12.75">
      <c r="B451" t="s">
        <v>380</v>
      </c>
    </row>
    <row r="452" spans="2:6" ht="12.75">
      <c r="B452" t="s">
        <v>1037</v>
      </c>
      <c r="C452" s="15">
        <v>1501</v>
      </c>
      <c r="D452" s="15">
        <v>410</v>
      </c>
      <c r="E452" s="15">
        <v>280</v>
      </c>
      <c r="F452" s="15">
        <v>110100</v>
      </c>
    </row>
    <row r="453" spans="2:6" ht="12.75">
      <c r="B453" t="s">
        <v>538</v>
      </c>
      <c r="C453" s="15">
        <v>1501</v>
      </c>
      <c r="D453" s="15">
        <v>410</v>
      </c>
      <c r="E453" s="15">
        <v>280</v>
      </c>
      <c r="F453" s="15">
        <v>110200</v>
      </c>
    </row>
    <row r="454" spans="2:6" ht="12.75">
      <c r="B454" t="s">
        <v>1019</v>
      </c>
      <c r="C454" s="15">
        <v>1501</v>
      </c>
      <c r="D454" s="15">
        <v>410</v>
      </c>
      <c r="E454" s="15">
        <v>280</v>
      </c>
      <c r="F454" s="15">
        <v>110600</v>
      </c>
    </row>
    <row r="455" spans="2:6" ht="12.75">
      <c r="B455" t="s">
        <v>1022</v>
      </c>
      <c r="C455" s="15">
        <v>1501</v>
      </c>
      <c r="D455" s="15">
        <v>410</v>
      </c>
      <c r="E455" s="15">
        <v>280</v>
      </c>
      <c r="F455" s="15">
        <v>110700</v>
      </c>
    </row>
    <row r="456" ht="12.75">
      <c r="B456" t="s">
        <v>1197</v>
      </c>
    </row>
    <row r="457" spans="2:6" ht="12.75">
      <c r="B457" t="s">
        <v>1021</v>
      </c>
      <c r="C457" s="15">
        <v>1501</v>
      </c>
      <c r="D457" s="15">
        <v>410</v>
      </c>
      <c r="E457" s="15">
        <v>280</v>
      </c>
      <c r="F457" s="15">
        <v>111000</v>
      </c>
    </row>
    <row r="459" spans="1:7" ht="12.75">
      <c r="A459" s="11" t="s">
        <v>112</v>
      </c>
      <c r="B459" s="11" t="s">
        <v>175</v>
      </c>
      <c r="C459" s="18">
        <v>1501</v>
      </c>
      <c r="D459" s="18">
        <v>410</v>
      </c>
      <c r="E459" s="18">
        <v>284</v>
      </c>
      <c r="F459" s="18"/>
      <c r="G459" s="18"/>
    </row>
    <row r="460" ht="12.75">
      <c r="B460" t="s">
        <v>380</v>
      </c>
    </row>
    <row r="461" spans="2:6" ht="12.75">
      <c r="B461" t="s">
        <v>1022</v>
      </c>
      <c r="C461" s="15">
        <v>1501</v>
      </c>
      <c r="D461" s="15">
        <v>410</v>
      </c>
      <c r="E461" s="15">
        <v>284</v>
      </c>
      <c r="F461" s="15">
        <v>110700</v>
      </c>
    </row>
    <row r="462" ht="12.75">
      <c r="B462" t="s">
        <v>479</v>
      </c>
    </row>
    <row r="463" spans="2:6" ht="12.75">
      <c r="B463" t="s">
        <v>480</v>
      </c>
      <c r="C463" s="15">
        <v>1501</v>
      </c>
      <c r="D463" s="15">
        <v>410</v>
      </c>
      <c r="E463" s="15">
        <v>284</v>
      </c>
      <c r="F463" s="15">
        <v>111000</v>
      </c>
    </row>
    <row r="465" spans="1:7" ht="12.75">
      <c r="A465" s="11" t="s">
        <v>113</v>
      </c>
      <c r="B465" s="11" t="s">
        <v>462</v>
      </c>
      <c r="C465" s="18">
        <v>1501</v>
      </c>
      <c r="D465" s="18">
        <v>412</v>
      </c>
      <c r="E465" s="18">
        <v>287</v>
      </c>
      <c r="F465" s="18"/>
      <c r="G465" s="18"/>
    </row>
    <row r="466" ht="12.75">
      <c r="B466" t="s">
        <v>380</v>
      </c>
    </row>
    <row r="467" spans="2:6" ht="12.75">
      <c r="B467" t="s">
        <v>1037</v>
      </c>
      <c r="C467" s="15">
        <v>1501</v>
      </c>
      <c r="D467" s="15">
        <v>412</v>
      </c>
      <c r="E467" s="15">
        <v>287</v>
      </c>
      <c r="F467" s="15">
        <v>110100</v>
      </c>
    </row>
    <row r="468" spans="2:6" ht="12.75">
      <c r="B468" t="s">
        <v>538</v>
      </c>
      <c r="C468" s="15">
        <v>1501</v>
      </c>
      <c r="D468" s="15">
        <v>412</v>
      </c>
      <c r="E468" s="15">
        <v>287</v>
      </c>
      <c r="F468" s="15">
        <v>110200</v>
      </c>
    </row>
    <row r="470" spans="1:7" ht="12.75">
      <c r="A470" s="11" t="s">
        <v>140</v>
      </c>
      <c r="B470" s="11" t="s">
        <v>1077</v>
      </c>
      <c r="C470" s="18">
        <v>1701</v>
      </c>
      <c r="D470" s="18">
        <v>430</v>
      </c>
      <c r="E470" s="18">
        <v>302</v>
      </c>
      <c r="F470" s="18"/>
      <c r="G470" s="18"/>
    </row>
    <row r="471" ht="12.75">
      <c r="B471" t="s">
        <v>380</v>
      </c>
    </row>
    <row r="472" spans="2:6" ht="12.75">
      <c r="B472" t="s">
        <v>1037</v>
      </c>
      <c r="C472" s="15">
        <v>1701</v>
      </c>
      <c r="D472" s="15">
        <v>430</v>
      </c>
      <c r="E472" s="15">
        <v>302</v>
      </c>
      <c r="F472" s="15">
        <v>110100</v>
      </c>
    </row>
    <row r="473" spans="2:6" ht="12.75">
      <c r="B473" t="s">
        <v>538</v>
      </c>
      <c r="C473" s="15">
        <v>1701</v>
      </c>
      <c r="D473" s="15">
        <v>430</v>
      </c>
      <c r="E473" s="15">
        <v>302</v>
      </c>
      <c r="F473" s="15">
        <v>110200</v>
      </c>
    </row>
    <row r="474" ht="12.75">
      <c r="B474" t="s">
        <v>105</v>
      </c>
    </row>
    <row r="475" spans="2:6" ht="12.75">
      <c r="B475" t="s">
        <v>1031</v>
      </c>
      <c r="C475" s="15">
        <v>1701</v>
      </c>
      <c r="D475" s="15">
        <v>430</v>
      </c>
      <c r="E475" s="15">
        <v>302</v>
      </c>
      <c r="F475" s="15">
        <v>110300</v>
      </c>
    </row>
    <row r="476" spans="2:6" ht="12.75">
      <c r="B476" t="s">
        <v>1019</v>
      </c>
      <c r="C476" s="15">
        <v>1701</v>
      </c>
      <c r="D476" s="15">
        <v>430</v>
      </c>
      <c r="E476" s="15">
        <v>302</v>
      </c>
      <c r="F476" s="15">
        <v>110600</v>
      </c>
    </row>
    <row r="477" spans="2:6" ht="12.75">
      <c r="B477" t="s">
        <v>1022</v>
      </c>
      <c r="C477" s="15">
        <v>1701</v>
      </c>
      <c r="D477" s="15">
        <v>430</v>
      </c>
      <c r="E477" s="15">
        <v>302</v>
      </c>
      <c r="F477" s="15">
        <v>110700</v>
      </c>
    </row>
    <row r="478" ht="12.75">
      <c r="B478" t="s">
        <v>479</v>
      </c>
    </row>
    <row r="479" spans="2:6" ht="12.75">
      <c r="B479" t="s">
        <v>480</v>
      </c>
      <c r="C479" s="15">
        <v>1701</v>
      </c>
      <c r="D479" s="15">
        <v>430</v>
      </c>
      <c r="E479" s="15">
        <v>302</v>
      </c>
      <c r="F479" s="15">
        <v>111000</v>
      </c>
    </row>
    <row r="480" spans="2:6" ht="12.75">
      <c r="B480" t="s">
        <v>1023</v>
      </c>
      <c r="C480" s="15">
        <v>1701</v>
      </c>
      <c r="D480" s="15">
        <v>430</v>
      </c>
      <c r="E480" s="15">
        <v>302</v>
      </c>
      <c r="F480" s="15">
        <v>130300</v>
      </c>
    </row>
    <row r="481" ht="12.75">
      <c r="B481" t="s">
        <v>485</v>
      </c>
    </row>
    <row r="482" ht="12.75">
      <c r="B482" t="s">
        <v>308</v>
      </c>
    </row>
    <row r="483" spans="2:6" ht="12.75">
      <c r="B483" t="s">
        <v>310</v>
      </c>
      <c r="C483" s="15">
        <v>1701</v>
      </c>
      <c r="D483" s="15">
        <v>430</v>
      </c>
      <c r="E483" s="15">
        <v>302</v>
      </c>
      <c r="F483" s="15">
        <v>130300</v>
      </c>
    </row>
    <row r="485" spans="1:7" s="11" customFormat="1" ht="12.75">
      <c r="A485" s="11" t="s">
        <v>606</v>
      </c>
      <c r="B485" s="11" t="s">
        <v>1152</v>
      </c>
      <c r="C485" s="18"/>
      <c r="D485" s="18"/>
      <c r="E485" s="18"/>
      <c r="F485" s="18"/>
      <c r="G485" s="18"/>
    </row>
    <row r="486" spans="1:7" ht="12.75">
      <c r="A486" s="11" t="s">
        <v>608</v>
      </c>
      <c r="B486" s="11" t="s">
        <v>1244</v>
      </c>
      <c r="C486" s="18" t="s">
        <v>1175</v>
      </c>
      <c r="D486" s="18" t="s">
        <v>1176</v>
      </c>
      <c r="E486" s="18" t="s">
        <v>87</v>
      </c>
      <c r="F486" s="18"/>
      <c r="G486" s="18"/>
    </row>
    <row r="487" spans="1:6" ht="12.75">
      <c r="A487" s="11"/>
      <c r="B487" s="14" t="s">
        <v>1231</v>
      </c>
      <c r="C487" s="15" t="s">
        <v>1175</v>
      </c>
      <c r="D487" s="15" t="s">
        <v>1176</v>
      </c>
      <c r="E487" s="15" t="s">
        <v>87</v>
      </c>
      <c r="F487" s="15">
        <v>110700</v>
      </c>
    </row>
    <row r="488" spans="1:5" ht="12.75">
      <c r="A488" s="11"/>
      <c r="B488" s="14" t="s">
        <v>458</v>
      </c>
      <c r="C488" s="15" t="s">
        <v>1175</v>
      </c>
      <c r="D488" s="15" t="s">
        <v>1176</v>
      </c>
      <c r="E488" s="15" t="s">
        <v>87</v>
      </c>
    </row>
    <row r="489" ht="12.75">
      <c r="B489" t="s">
        <v>380</v>
      </c>
    </row>
    <row r="490" spans="2:6" ht="12.75">
      <c r="B490" t="s">
        <v>1037</v>
      </c>
      <c r="C490" s="15" t="s">
        <v>1175</v>
      </c>
      <c r="D490" s="15" t="s">
        <v>1176</v>
      </c>
      <c r="E490" s="15" t="s">
        <v>87</v>
      </c>
      <c r="F490" s="15">
        <v>110100</v>
      </c>
    </row>
    <row r="491" spans="2:6" ht="12.75">
      <c r="B491" t="s">
        <v>538</v>
      </c>
      <c r="C491" s="15" t="s">
        <v>1175</v>
      </c>
      <c r="D491" s="15" t="s">
        <v>1176</v>
      </c>
      <c r="E491" s="15" t="s">
        <v>87</v>
      </c>
      <c r="F491" s="15">
        <v>110200</v>
      </c>
    </row>
    <row r="492" ht="12.75">
      <c r="B492" t="s">
        <v>105</v>
      </c>
    </row>
    <row r="493" spans="2:6" ht="12.75">
      <c r="B493" t="s">
        <v>1031</v>
      </c>
      <c r="C493" s="15" t="s">
        <v>1175</v>
      </c>
      <c r="D493" s="15" t="s">
        <v>1176</v>
      </c>
      <c r="E493" s="15" t="s">
        <v>87</v>
      </c>
      <c r="F493" s="15">
        <v>110300</v>
      </c>
    </row>
    <row r="494" spans="2:6" ht="12.75">
      <c r="B494" t="s">
        <v>106</v>
      </c>
      <c r="C494" s="15" t="s">
        <v>1175</v>
      </c>
      <c r="D494" s="15" t="s">
        <v>1176</v>
      </c>
      <c r="E494" s="15" t="s">
        <v>87</v>
      </c>
      <c r="F494" s="15">
        <v>110400</v>
      </c>
    </row>
    <row r="495" spans="2:6" ht="12.75">
      <c r="B495" t="s">
        <v>1019</v>
      </c>
      <c r="C495" s="15" t="s">
        <v>1175</v>
      </c>
      <c r="D495" s="15" t="s">
        <v>1176</v>
      </c>
      <c r="E495" s="15" t="s">
        <v>87</v>
      </c>
      <c r="F495" s="15">
        <v>110600</v>
      </c>
    </row>
    <row r="496" spans="2:6" ht="12.75">
      <c r="B496" t="s">
        <v>1022</v>
      </c>
      <c r="C496" s="15" t="s">
        <v>1175</v>
      </c>
      <c r="D496" s="15" t="s">
        <v>1176</v>
      </c>
      <c r="E496" s="15" t="s">
        <v>87</v>
      </c>
      <c r="F496" s="15">
        <v>110700</v>
      </c>
    </row>
    <row r="498" spans="1:7" ht="12.75">
      <c r="A498" s="11" t="s">
        <v>609</v>
      </c>
      <c r="B498" s="11" t="s">
        <v>173</v>
      </c>
      <c r="C498" s="18">
        <v>1201</v>
      </c>
      <c r="D498" s="18">
        <v>310</v>
      </c>
      <c r="E498" s="18">
        <v>290</v>
      </c>
      <c r="F498" s="18"/>
      <c r="G498" s="18"/>
    </row>
    <row r="499" ht="12.75">
      <c r="B499" t="s">
        <v>380</v>
      </c>
    </row>
    <row r="500" spans="2:6" ht="12.75">
      <c r="B500" t="s">
        <v>90</v>
      </c>
      <c r="C500" s="15">
        <v>1201</v>
      </c>
      <c r="D500" s="15">
        <v>310</v>
      </c>
      <c r="E500" s="15">
        <v>290</v>
      </c>
      <c r="F500" s="15">
        <v>130100</v>
      </c>
    </row>
    <row r="502" spans="1:7" s="11" customFormat="1" ht="12.75">
      <c r="A502" s="11" t="s">
        <v>114</v>
      </c>
      <c r="B502" s="11" t="s">
        <v>174</v>
      </c>
      <c r="C502" s="18">
        <v>1202</v>
      </c>
      <c r="D502" s="18">
        <v>311</v>
      </c>
      <c r="E502" s="18">
        <v>443</v>
      </c>
      <c r="F502" s="18">
        <v>130100</v>
      </c>
      <c r="G502" s="18"/>
    </row>
    <row r="503" ht="12.75">
      <c r="B503" t="s">
        <v>380</v>
      </c>
    </row>
    <row r="504" spans="2:6" ht="12.75">
      <c r="B504" t="s">
        <v>90</v>
      </c>
      <c r="C504" s="15">
        <v>1202</v>
      </c>
      <c r="D504" s="15">
        <v>311</v>
      </c>
      <c r="E504" s="15">
        <v>443</v>
      </c>
      <c r="F504" s="15">
        <v>130100</v>
      </c>
    </row>
    <row r="505" spans="2:6" ht="12.75">
      <c r="B505" t="s">
        <v>640</v>
      </c>
      <c r="C505" s="15">
        <v>1202</v>
      </c>
      <c r="D505" s="15">
        <v>311</v>
      </c>
      <c r="E505" s="15">
        <v>443</v>
      </c>
      <c r="F505" s="15">
        <v>240300</v>
      </c>
    </row>
    <row r="507" spans="1:7" ht="12.75">
      <c r="A507" s="11" t="s">
        <v>115</v>
      </c>
      <c r="B507" s="11" t="s">
        <v>92</v>
      </c>
      <c r="C507" s="18">
        <v>1402</v>
      </c>
      <c r="D507" s="18">
        <v>401</v>
      </c>
      <c r="E507" s="18">
        <v>260</v>
      </c>
      <c r="F507" s="18"/>
      <c r="G507" s="18"/>
    </row>
    <row r="508" ht="12.75">
      <c r="B508" t="s">
        <v>380</v>
      </c>
    </row>
    <row r="509" spans="2:6" ht="12.75">
      <c r="B509" t="s">
        <v>1037</v>
      </c>
      <c r="C509" s="15">
        <v>1402</v>
      </c>
      <c r="D509" s="15">
        <v>401</v>
      </c>
      <c r="E509" s="15">
        <v>260</v>
      </c>
      <c r="F509" s="15">
        <v>110100</v>
      </c>
    </row>
    <row r="510" spans="2:6" ht="12.75">
      <c r="B510" t="s">
        <v>538</v>
      </c>
      <c r="C510" s="15">
        <v>1402</v>
      </c>
      <c r="D510" s="15">
        <v>401</v>
      </c>
      <c r="E510" s="15">
        <v>260</v>
      </c>
      <c r="F510" s="15">
        <v>110200</v>
      </c>
    </row>
    <row r="511" ht="12.75">
      <c r="B511" t="s">
        <v>105</v>
      </c>
    </row>
    <row r="512" spans="2:6" ht="12.75">
      <c r="B512" t="s">
        <v>1031</v>
      </c>
      <c r="C512" s="15">
        <v>1402</v>
      </c>
      <c r="D512" s="15">
        <v>401</v>
      </c>
      <c r="E512" s="15">
        <v>260</v>
      </c>
      <c r="F512" s="15">
        <v>110300</v>
      </c>
    </row>
    <row r="513" spans="2:6" ht="12.75">
      <c r="B513" t="s">
        <v>106</v>
      </c>
      <c r="C513" s="15">
        <v>1402</v>
      </c>
      <c r="D513" s="15">
        <v>401</v>
      </c>
      <c r="E513" s="15">
        <v>260</v>
      </c>
      <c r="F513" s="15">
        <v>110400</v>
      </c>
    </row>
    <row r="514" spans="2:6" ht="12.75">
      <c r="B514" t="s">
        <v>1018</v>
      </c>
      <c r="C514" s="15">
        <v>1402</v>
      </c>
      <c r="D514" s="15">
        <v>401</v>
      </c>
      <c r="E514" s="15">
        <v>260</v>
      </c>
      <c r="F514" s="15">
        <v>110500</v>
      </c>
    </row>
    <row r="515" spans="2:6" ht="12.75">
      <c r="B515" t="s">
        <v>1019</v>
      </c>
      <c r="C515" s="15">
        <v>1402</v>
      </c>
      <c r="D515" s="15">
        <v>401</v>
      </c>
      <c r="E515" s="15">
        <v>260</v>
      </c>
      <c r="F515" s="15">
        <v>110600</v>
      </c>
    </row>
    <row r="516" spans="2:6" ht="12.75">
      <c r="B516" t="s">
        <v>1022</v>
      </c>
      <c r="C516" s="15">
        <v>1407</v>
      </c>
      <c r="D516" s="15">
        <v>407</v>
      </c>
      <c r="E516" s="15">
        <v>272</v>
      </c>
      <c r="F516" s="15">
        <v>110700</v>
      </c>
    </row>
    <row r="517" ht="12.75">
      <c r="B517" t="s">
        <v>1020</v>
      </c>
    </row>
    <row r="518" spans="2:6" ht="12.75">
      <c r="B518" t="s">
        <v>1198</v>
      </c>
      <c r="C518" s="15">
        <v>1402</v>
      </c>
      <c r="D518" s="15">
        <v>401</v>
      </c>
      <c r="E518" s="15">
        <v>260</v>
      </c>
      <c r="F518" s="15">
        <v>111000</v>
      </c>
    </row>
    <row r="519" spans="2:6" ht="12.75">
      <c r="B519" t="s">
        <v>1023</v>
      </c>
      <c r="C519" s="15">
        <v>1407</v>
      </c>
      <c r="D519" s="15">
        <v>401</v>
      </c>
      <c r="E519" s="15">
        <v>260</v>
      </c>
      <c r="F519" s="15">
        <v>130300</v>
      </c>
    </row>
    <row r="520" ht="12.75">
      <c r="B520" t="s">
        <v>485</v>
      </c>
    </row>
    <row r="521" spans="2:6" ht="12.75">
      <c r="B521" t="s">
        <v>311</v>
      </c>
      <c r="C521" s="15">
        <v>1407</v>
      </c>
      <c r="D521" s="15">
        <v>401</v>
      </c>
      <c r="E521" s="15">
        <v>260</v>
      </c>
      <c r="F521" s="15">
        <v>130300</v>
      </c>
    </row>
    <row r="522" ht="12.75">
      <c r="B522" t="s">
        <v>312</v>
      </c>
    </row>
    <row r="523" spans="2:6" ht="12.75">
      <c r="B523" t="s">
        <v>313</v>
      </c>
      <c r="C523" s="15">
        <v>1402</v>
      </c>
      <c r="D523" s="15">
        <v>401</v>
      </c>
      <c r="E523" s="15">
        <v>260</v>
      </c>
      <c r="F523" s="15">
        <v>130300</v>
      </c>
    </row>
    <row r="525" spans="1:7" ht="12.75">
      <c r="A525" s="11" t="s">
        <v>116</v>
      </c>
      <c r="B525" s="11" t="s">
        <v>585</v>
      </c>
      <c r="C525" s="18">
        <v>1407</v>
      </c>
      <c r="D525" s="18">
        <v>407</v>
      </c>
      <c r="E525" s="18">
        <v>272</v>
      </c>
      <c r="F525" s="18"/>
      <c r="G525" s="18"/>
    </row>
    <row r="526" ht="12.75">
      <c r="B526" t="s">
        <v>380</v>
      </c>
    </row>
    <row r="527" spans="2:6" ht="12.75">
      <c r="B527" t="s">
        <v>1037</v>
      </c>
      <c r="C527" s="15">
        <v>1407</v>
      </c>
      <c r="D527" s="15">
        <v>407</v>
      </c>
      <c r="E527" s="15">
        <v>272</v>
      </c>
      <c r="F527" s="15">
        <v>110100</v>
      </c>
    </row>
    <row r="528" spans="2:6" ht="12.75">
      <c r="B528" t="s">
        <v>538</v>
      </c>
      <c r="C528" s="15">
        <v>1407</v>
      </c>
      <c r="D528" s="15">
        <v>407</v>
      </c>
      <c r="E528" s="15">
        <v>272</v>
      </c>
      <c r="F528" s="15">
        <v>110200</v>
      </c>
    </row>
    <row r="529" ht="12.75">
      <c r="B529" t="s">
        <v>449</v>
      </c>
    </row>
    <row r="530" spans="2:6" ht="12.75">
      <c r="B530" t="s">
        <v>1031</v>
      </c>
      <c r="C530" s="15">
        <v>1407</v>
      </c>
      <c r="D530" s="15">
        <v>407</v>
      </c>
      <c r="E530" s="15">
        <v>272</v>
      </c>
      <c r="F530" s="15">
        <v>110300</v>
      </c>
    </row>
    <row r="532" spans="1:7" s="11" customFormat="1" ht="12.75">
      <c r="A532" s="11" t="s">
        <v>117</v>
      </c>
      <c r="B532" s="11" t="s">
        <v>108</v>
      </c>
      <c r="C532" s="18">
        <v>1407</v>
      </c>
      <c r="D532" s="18">
        <v>407</v>
      </c>
      <c r="E532" s="18">
        <v>272</v>
      </c>
      <c r="F532" s="18"/>
      <c r="G532" s="18"/>
    </row>
    <row r="533" ht="12.75">
      <c r="B533" t="s">
        <v>485</v>
      </c>
    </row>
    <row r="534" spans="2:6" ht="12.75">
      <c r="B534" t="s">
        <v>314</v>
      </c>
      <c r="C534" s="15">
        <v>1407</v>
      </c>
      <c r="D534" s="15">
        <v>407</v>
      </c>
      <c r="E534" s="15">
        <v>272</v>
      </c>
      <c r="F534" s="15">
        <v>130300</v>
      </c>
    </row>
    <row r="536" spans="1:7" ht="12.75">
      <c r="A536" s="11" t="s">
        <v>118</v>
      </c>
      <c r="B536" s="11" t="s">
        <v>97</v>
      </c>
      <c r="C536" s="18">
        <v>1501</v>
      </c>
      <c r="D536" s="18">
        <v>410</v>
      </c>
      <c r="E536" s="18">
        <v>280</v>
      </c>
      <c r="F536" s="18"/>
      <c r="G536" s="18"/>
    </row>
    <row r="537" spans="2:6" ht="12.75">
      <c r="B537" t="s">
        <v>166</v>
      </c>
      <c r="C537" s="15">
        <v>1501</v>
      </c>
      <c r="D537" s="15">
        <v>410</v>
      </c>
      <c r="E537" s="15">
        <v>280</v>
      </c>
      <c r="F537" s="15">
        <v>111000</v>
      </c>
    </row>
    <row r="538" spans="2:5" ht="12.75">
      <c r="B538" t="s">
        <v>458</v>
      </c>
      <c r="C538" s="15">
        <v>1501</v>
      </c>
      <c r="D538" s="15">
        <v>410</v>
      </c>
      <c r="E538" s="15">
        <v>280</v>
      </c>
    </row>
    <row r="539" ht="12.75">
      <c r="B539" t="s">
        <v>380</v>
      </c>
    </row>
    <row r="540" spans="2:6" ht="12.75">
      <c r="B540" t="s">
        <v>1037</v>
      </c>
      <c r="C540" s="15">
        <v>1501</v>
      </c>
      <c r="D540" s="15">
        <v>410</v>
      </c>
      <c r="E540" s="15">
        <v>280</v>
      </c>
      <c r="F540" s="15">
        <v>110100</v>
      </c>
    </row>
    <row r="541" spans="2:6" ht="12.75">
      <c r="B541" t="s">
        <v>538</v>
      </c>
      <c r="C541" s="15">
        <v>1501</v>
      </c>
      <c r="D541" s="15">
        <v>410</v>
      </c>
      <c r="E541" s="15">
        <v>280</v>
      </c>
      <c r="F541" s="15">
        <v>110200</v>
      </c>
    </row>
    <row r="542" ht="12.75">
      <c r="B542" t="s">
        <v>318</v>
      </c>
    </row>
    <row r="543" spans="2:6" ht="12.75">
      <c r="B543" t="s">
        <v>1031</v>
      </c>
      <c r="C543" s="15">
        <v>1501</v>
      </c>
      <c r="D543" s="15">
        <v>410</v>
      </c>
      <c r="E543" s="15">
        <v>280</v>
      </c>
      <c r="F543" s="15">
        <v>110300</v>
      </c>
    </row>
    <row r="544" spans="2:6" ht="12.75">
      <c r="B544" t="s">
        <v>1022</v>
      </c>
      <c r="C544" s="15">
        <v>1501</v>
      </c>
      <c r="D544" s="15">
        <v>410</v>
      </c>
      <c r="E544" s="15">
        <v>280</v>
      </c>
      <c r="F544" s="15">
        <v>110700</v>
      </c>
    </row>
    <row r="546" spans="1:7" s="11" customFormat="1" ht="12.75">
      <c r="A546" s="11" t="s">
        <v>119</v>
      </c>
      <c r="B546" s="11" t="s">
        <v>175</v>
      </c>
      <c r="C546" s="18">
        <v>1501</v>
      </c>
      <c r="D546" s="18">
        <v>410</v>
      </c>
      <c r="E546" s="18">
        <v>284</v>
      </c>
      <c r="F546" s="18"/>
      <c r="G546" s="18"/>
    </row>
    <row r="547" ht="12.75">
      <c r="B547" t="s">
        <v>485</v>
      </c>
    </row>
    <row r="548" spans="2:6" ht="12.75">
      <c r="B548" t="s">
        <v>1022</v>
      </c>
      <c r="C548" s="15">
        <v>1501</v>
      </c>
      <c r="D548" s="15">
        <v>410</v>
      </c>
      <c r="E548" s="15">
        <v>284</v>
      </c>
      <c r="F548" s="15">
        <v>110700</v>
      </c>
    </row>
    <row r="550" spans="1:7" ht="12.75">
      <c r="A550" s="11" t="s">
        <v>319</v>
      </c>
      <c r="B550" s="11" t="s">
        <v>1077</v>
      </c>
      <c r="C550" s="18">
        <v>1701</v>
      </c>
      <c r="D550" s="18">
        <v>430</v>
      </c>
      <c r="E550" s="18">
        <v>302</v>
      </c>
      <c r="F550" s="18"/>
      <c r="G550" s="18"/>
    </row>
    <row r="551" ht="12.75">
      <c r="B551" t="s">
        <v>380</v>
      </c>
    </row>
    <row r="552" spans="2:6" ht="12.75">
      <c r="B552" t="s">
        <v>1037</v>
      </c>
      <c r="C552" s="15">
        <v>1701</v>
      </c>
      <c r="D552" s="15">
        <v>430</v>
      </c>
      <c r="E552" s="15">
        <v>302</v>
      </c>
      <c r="F552" s="15">
        <v>110100</v>
      </c>
    </row>
    <row r="553" spans="2:6" ht="12.75">
      <c r="B553" t="s">
        <v>538</v>
      </c>
      <c r="C553" s="15">
        <v>1701</v>
      </c>
      <c r="D553" s="15">
        <v>430</v>
      </c>
      <c r="E553" s="15">
        <v>302</v>
      </c>
      <c r="F553" s="15">
        <v>110200</v>
      </c>
    </row>
    <row r="554" ht="12.75">
      <c r="B554" t="s">
        <v>105</v>
      </c>
    </row>
    <row r="555" spans="2:6" ht="12.75">
      <c r="B555" t="s">
        <v>1031</v>
      </c>
      <c r="C555" s="15">
        <v>1701</v>
      </c>
      <c r="D555" s="15">
        <v>430</v>
      </c>
      <c r="E555" s="15">
        <v>302</v>
      </c>
      <c r="F555" s="15">
        <v>110300</v>
      </c>
    </row>
    <row r="556" spans="2:6" ht="12.75">
      <c r="B556" t="s">
        <v>1019</v>
      </c>
      <c r="C556" s="15">
        <v>1701</v>
      </c>
      <c r="D556" s="15">
        <v>430</v>
      </c>
      <c r="E556" s="15">
        <v>302</v>
      </c>
      <c r="F556" s="15">
        <v>110600</v>
      </c>
    </row>
    <row r="557" spans="2:6" ht="12.75">
      <c r="B557" t="s">
        <v>1022</v>
      </c>
      <c r="C557" s="15">
        <v>1701</v>
      </c>
      <c r="D557" s="15">
        <v>430</v>
      </c>
      <c r="E557" s="15">
        <v>302</v>
      </c>
      <c r="F557" s="15">
        <v>110700</v>
      </c>
    </row>
    <row r="558" ht="12.75">
      <c r="B558" t="s">
        <v>1197</v>
      </c>
    </row>
    <row r="559" spans="2:6" ht="12.75">
      <c r="B559" t="s">
        <v>1198</v>
      </c>
      <c r="C559" s="15">
        <v>1701</v>
      </c>
      <c r="D559" s="15">
        <v>430</v>
      </c>
      <c r="E559" s="15">
        <v>302</v>
      </c>
      <c r="F559" s="15">
        <v>111000</v>
      </c>
    </row>
    <row r="560" spans="2:6" ht="12.75">
      <c r="B560" t="s">
        <v>1023</v>
      </c>
      <c r="C560" s="15">
        <v>1701</v>
      </c>
      <c r="D560" s="15">
        <v>430</v>
      </c>
      <c r="E560" s="15">
        <v>302</v>
      </c>
      <c r="F560" s="15">
        <v>130300</v>
      </c>
    </row>
    <row r="561" ht="12.75">
      <c r="B561" t="s">
        <v>485</v>
      </c>
    </row>
    <row r="562" ht="12.75">
      <c r="B562" t="s">
        <v>320</v>
      </c>
    </row>
    <row r="563" spans="2:6" ht="12.75">
      <c r="B563" t="s">
        <v>321</v>
      </c>
      <c r="C563" s="15">
        <v>1701</v>
      </c>
      <c r="D563" s="15">
        <v>430</v>
      </c>
      <c r="E563" s="15">
        <v>302</v>
      </c>
      <c r="F563" s="15">
        <v>130300</v>
      </c>
    </row>
    <row r="565" spans="1:7" s="11" customFormat="1" ht="12.75">
      <c r="A565" s="11" t="s">
        <v>610</v>
      </c>
      <c r="B565" s="11" t="s">
        <v>607</v>
      </c>
      <c r="C565" s="18"/>
      <c r="D565" s="18"/>
      <c r="E565" s="18"/>
      <c r="F565" s="18"/>
      <c r="G565" s="18"/>
    </row>
    <row r="566" spans="1:7" ht="12.75">
      <c r="A566" s="11" t="s">
        <v>612</v>
      </c>
      <c r="B566" s="11" t="s">
        <v>1244</v>
      </c>
      <c r="C566" s="18" t="s">
        <v>1175</v>
      </c>
      <c r="D566" s="18" t="s">
        <v>1176</v>
      </c>
      <c r="E566" s="18" t="s">
        <v>99</v>
      </c>
      <c r="F566" s="18"/>
      <c r="G566" s="18"/>
    </row>
    <row r="567" ht="12.75">
      <c r="B567" t="s">
        <v>380</v>
      </c>
    </row>
    <row r="568" spans="2:6" ht="12.75">
      <c r="B568" t="s">
        <v>1037</v>
      </c>
      <c r="C568" s="15" t="s">
        <v>1175</v>
      </c>
      <c r="D568" s="15" t="s">
        <v>1176</v>
      </c>
      <c r="E568" s="15" t="s">
        <v>99</v>
      </c>
      <c r="F568" s="15">
        <v>110100</v>
      </c>
    </row>
    <row r="569" spans="2:6" ht="12.75">
      <c r="B569" t="s">
        <v>538</v>
      </c>
      <c r="C569" s="15" t="s">
        <v>1175</v>
      </c>
      <c r="D569" s="15" t="s">
        <v>1176</v>
      </c>
      <c r="E569" s="15" t="s">
        <v>99</v>
      </c>
      <c r="F569" s="15">
        <v>110200</v>
      </c>
    </row>
    <row r="571" ht="12.75">
      <c r="B571" t="s">
        <v>120</v>
      </c>
    </row>
    <row r="572" spans="2:6" ht="12.75">
      <c r="B572" t="s">
        <v>1031</v>
      </c>
      <c r="C572" s="15" t="s">
        <v>1175</v>
      </c>
      <c r="D572" s="15" t="s">
        <v>1176</v>
      </c>
      <c r="E572" s="15" t="s">
        <v>99</v>
      </c>
      <c r="F572" s="15">
        <v>110300</v>
      </c>
    </row>
    <row r="573" spans="2:6" ht="12.75">
      <c r="B573" t="s">
        <v>1017</v>
      </c>
      <c r="C573" s="15" t="s">
        <v>1175</v>
      </c>
      <c r="D573" s="15" t="s">
        <v>1176</v>
      </c>
      <c r="E573" s="15" t="s">
        <v>99</v>
      </c>
      <c r="F573" s="15">
        <v>110400</v>
      </c>
    </row>
    <row r="574" spans="2:6" ht="12.75">
      <c r="B574" t="s">
        <v>1019</v>
      </c>
      <c r="C574" s="15" t="s">
        <v>1175</v>
      </c>
      <c r="D574" s="15" t="s">
        <v>1176</v>
      </c>
      <c r="E574" s="15" t="s">
        <v>99</v>
      </c>
      <c r="F574" s="15">
        <v>110600</v>
      </c>
    </row>
    <row r="575" spans="2:6" ht="12.75">
      <c r="B575" t="s">
        <v>1022</v>
      </c>
      <c r="C575" s="15" t="s">
        <v>1175</v>
      </c>
      <c r="D575" s="15" t="s">
        <v>1176</v>
      </c>
      <c r="E575" s="15" t="s">
        <v>99</v>
      </c>
      <c r="F575" s="15">
        <v>110700</v>
      </c>
    </row>
    <row r="576" ht="12.75">
      <c r="B576" t="s">
        <v>1020</v>
      </c>
    </row>
    <row r="577" spans="2:6" ht="12.75">
      <c r="B577" t="s">
        <v>1021</v>
      </c>
      <c r="C577" s="15" t="s">
        <v>1175</v>
      </c>
      <c r="D577" s="15" t="s">
        <v>1176</v>
      </c>
      <c r="E577" s="15" t="s">
        <v>99</v>
      </c>
      <c r="F577" s="15">
        <v>111000</v>
      </c>
    </row>
    <row r="579" spans="1:7" ht="12.75">
      <c r="A579" s="11" t="s">
        <v>613</v>
      </c>
      <c r="B579" s="11" t="s">
        <v>173</v>
      </c>
      <c r="C579" s="18">
        <v>1201</v>
      </c>
      <c r="D579" s="18">
        <v>310</v>
      </c>
      <c r="E579" s="18">
        <v>290</v>
      </c>
      <c r="F579" s="18"/>
      <c r="G579" s="18"/>
    </row>
    <row r="580" ht="12.75">
      <c r="B580" t="s">
        <v>380</v>
      </c>
    </row>
    <row r="581" spans="2:6" ht="12.75">
      <c r="B581" t="s">
        <v>90</v>
      </c>
      <c r="C581" s="15">
        <v>1201</v>
      </c>
      <c r="D581" s="15">
        <v>310</v>
      </c>
      <c r="E581" s="15">
        <v>290</v>
      </c>
      <c r="F581" s="15">
        <v>130100</v>
      </c>
    </row>
    <row r="583" spans="1:7" ht="12.75">
      <c r="A583" s="11" t="s">
        <v>614</v>
      </c>
      <c r="B583" s="11" t="s">
        <v>174</v>
      </c>
      <c r="C583" s="18">
        <v>1202</v>
      </c>
      <c r="D583" s="18">
        <v>311</v>
      </c>
      <c r="E583" s="18">
        <v>443</v>
      </c>
      <c r="F583" s="18"/>
      <c r="G583" s="18"/>
    </row>
    <row r="584" spans="1:2" ht="12.75">
      <c r="A584" s="11"/>
      <c r="B584" t="s">
        <v>380</v>
      </c>
    </row>
    <row r="585" spans="1:6" ht="12.75">
      <c r="A585" s="11"/>
      <c r="B585" t="s">
        <v>90</v>
      </c>
      <c r="C585" s="15">
        <v>1202</v>
      </c>
      <c r="D585" s="15">
        <v>311</v>
      </c>
      <c r="E585" s="15">
        <v>443</v>
      </c>
      <c r="F585" s="15">
        <v>130100</v>
      </c>
    </row>
    <row r="586" ht="12.75">
      <c r="A586" s="11"/>
    </row>
    <row r="587" spans="1:7" ht="12.75">
      <c r="A587" s="11" t="s">
        <v>1189</v>
      </c>
      <c r="B587" s="11" t="s">
        <v>92</v>
      </c>
      <c r="C587" s="18">
        <v>1402</v>
      </c>
      <c r="D587" s="18">
        <v>401</v>
      </c>
      <c r="E587" s="18">
        <v>260</v>
      </c>
      <c r="F587" s="18"/>
      <c r="G587" s="18"/>
    </row>
    <row r="588" ht="12.75">
      <c r="B588" t="s">
        <v>380</v>
      </c>
    </row>
    <row r="589" spans="2:6" ht="12.75">
      <c r="B589" t="s">
        <v>1037</v>
      </c>
      <c r="C589" s="15">
        <v>1402</v>
      </c>
      <c r="D589" s="15">
        <v>401</v>
      </c>
      <c r="E589" s="15">
        <v>260</v>
      </c>
      <c r="F589" s="15">
        <v>110100</v>
      </c>
    </row>
    <row r="590" spans="2:6" ht="12.75">
      <c r="B590" t="s">
        <v>538</v>
      </c>
      <c r="C590" s="15">
        <v>1402</v>
      </c>
      <c r="D590" s="15">
        <v>401</v>
      </c>
      <c r="E590" s="15">
        <v>260</v>
      </c>
      <c r="F590" s="15">
        <v>110200</v>
      </c>
    </row>
    <row r="591" ht="12.75">
      <c r="B591" t="s">
        <v>120</v>
      </c>
    </row>
    <row r="592" spans="2:6" ht="12.75">
      <c r="B592" t="s">
        <v>1031</v>
      </c>
      <c r="C592" s="15">
        <v>1402</v>
      </c>
      <c r="D592" s="15">
        <v>401</v>
      </c>
      <c r="E592" s="15">
        <v>260</v>
      </c>
      <c r="F592" s="15">
        <v>110300</v>
      </c>
    </row>
    <row r="593" spans="2:6" ht="12.75">
      <c r="B593" t="s">
        <v>1017</v>
      </c>
      <c r="C593" s="15">
        <v>1402</v>
      </c>
      <c r="D593" s="15">
        <v>401</v>
      </c>
      <c r="E593" s="15">
        <v>260</v>
      </c>
      <c r="F593" s="15">
        <v>110400</v>
      </c>
    </row>
    <row r="594" spans="2:6" ht="12.75">
      <c r="B594" t="s">
        <v>1022</v>
      </c>
      <c r="C594" s="15">
        <v>1402</v>
      </c>
      <c r="D594" s="15">
        <v>401</v>
      </c>
      <c r="E594" s="15">
        <v>260</v>
      </c>
      <c r="F594" s="15">
        <v>110700</v>
      </c>
    </row>
    <row r="595" ht="12.75">
      <c r="B595" t="s">
        <v>479</v>
      </c>
    </row>
    <row r="596" spans="2:6" ht="12.75">
      <c r="B596" t="s">
        <v>480</v>
      </c>
      <c r="C596" s="15">
        <v>1402</v>
      </c>
      <c r="D596" s="15">
        <v>401</v>
      </c>
      <c r="E596" s="15">
        <v>260</v>
      </c>
      <c r="F596" s="15">
        <v>111000</v>
      </c>
    </row>
    <row r="597" spans="2:6" ht="12.75">
      <c r="B597" s="14" t="s">
        <v>1190</v>
      </c>
      <c r="C597" s="15">
        <v>1402</v>
      </c>
      <c r="D597" s="15">
        <v>401</v>
      </c>
      <c r="E597" s="15">
        <v>260</v>
      </c>
      <c r="F597" s="15">
        <v>130300</v>
      </c>
    </row>
    <row r="598" ht="12.75">
      <c r="B598" s="14" t="s">
        <v>485</v>
      </c>
    </row>
    <row r="599" spans="2:6" ht="12.75">
      <c r="B599" s="14" t="s">
        <v>322</v>
      </c>
      <c r="C599" s="15">
        <v>1402</v>
      </c>
      <c r="D599" s="15">
        <v>401</v>
      </c>
      <c r="E599" s="15">
        <v>260</v>
      </c>
      <c r="F599" s="15">
        <v>130300</v>
      </c>
    </row>
    <row r="600" spans="2:6" ht="12.75">
      <c r="B600" s="14" t="s">
        <v>323</v>
      </c>
      <c r="C600" s="15">
        <v>1402</v>
      </c>
      <c r="D600" s="15">
        <v>401</v>
      </c>
      <c r="E600" s="15">
        <v>260</v>
      </c>
      <c r="F600" s="15">
        <v>130300</v>
      </c>
    </row>
    <row r="601" ht="12.75">
      <c r="B601" s="14"/>
    </row>
    <row r="602" spans="1:7" ht="12.75">
      <c r="A602" s="11" t="s">
        <v>1191</v>
      </c>
      <c r="B602" s="11" t="s">
        <v>585</v>
      </c>
      <c r="C602" s="18">
        <v>1407</v>
      </c>
      <c r="D602" s="18">
        <v>407</v>
      </c>
      <c r="E602" s="18">
        <v>272</v>
      </c>
      <c r="F602" s="18"/>
      <c r="G602" s="18"/>
    </row>
    <row r="603" ht="12.75">
      <c r="B603" t="s">
        <v>380</v>
      </c>
    </row>
    <row r="604" spans="2:6" ht="12.75">
      <c r="B604" t="s">
        <v>1037</v>
      </c>
      <c r="C604" s="15">
        <v>1407</v>
      </c>
      <c r="D604" s="15">
        <v>407</v>
      </c>
      <c r="E604" s="15">
        <v>272</v>
      </c>
      <c r="F604" s="15">
        <v>110100</v>
      </c>
    </row>
    <row r="605" spans="2:6" ht="12.75">
      <c r="B605" t="s">
        <v>538</v>
      </c>
      <c r="C605" s="15">
        <v>1407</v>
      </c>
      <c r="D605" s="15">
        <v>407</v>
      </c>
      <c r="E605" s="15">
        <v>272</v>
      </c>
      <c r="F605" s="15">
        <v>110200</v>
      </c>
    </row>
    <row r="606" ht="12.75">
      <c r="B606" t="s">
        <v>324</v>
      </c>
    </row>
    <row r="607" spans="2:6" ht="12.75">
      <c r="B607" t="s">
        <v>231</v>
      </c>
      <c r="C607" s="15">
        <v>1407</v>
      </c>
      <c r="D607" s="15">
        <v>407</v>
      </c>
      <c r="E607" s="15">
        <v>272</v>
      </c>
      <c r="F607" s="15">
        <v>110300</v>
      </c>
    </row>
    <row r="608" spans="2:6" ht="12.75">
      <c r="B608" t="s">
        <v>1017</v>
      </c>
      <c r="C608" s="15">
        <v>1407</v>
      </c>
      <c r="D608" s="15">
        <v>407</v>
      </c>
      <c r="E608" s="15">
        <v>272</v>
      </c>
      <c r="F608" s="15">
        <v>110400</v>
      </c>
    </row>
    <row r="610" spans="1:7" s="11" customFormat="1" ht="12.75">
      <c r="A610" s="11" t="s">
        <v>1192</v>
      </c>
      <c r="B610" s="11" t="s">
        <v>108</v>
      </c>
      <c r="C610" s="18">
        <v>1407</v>
      </c>
      <c r="D610" s="18">
        <v>407</v>
      </c>
      <c r="E610" s="18">
        <v>272</v>
      </c>
      <c r="F610" s="18"/>
      <c r="G610" s="18"/>
    </row>
    <row r="611" ht="12.75">
      <c r="B611" t="s">
        <v>485</v>
      </c>
    </row>
    <row r="612" spans="2:6" ht="12.75">
      <c r="B612" t="s">
        <v>1023</v>
      </c>
      <c r="C612" s="15">
        <v>1407</v>
      </c>
      <c r="D612" s="15">
        <v>407</v>
      </c>
      <c r="E612" s="15">
        <v>272</v>
      </c>
      <c r="F612" s="15">
        <v>130300</v>
      </c>
    </row>
    <row r="614" spans="1:7" ht="12.75">
      <c r="A614" s="11" t="s">
        <v>1193</v>
      </c>
      <c r="B614" s="11" t="s">
        <v>97</v>
      </c>
      <c r="C614" s="18">
        <v>1501</v>
      </c>
      <c r="D614" s="18">
        <v>410</v>
      </c>
      <c r="E614" s="18">
        <v>280</v>
      </c>
      <c r="F614" s="18"/>
      <c r="G614" s="18"/>
    </row>
    <row r="615" spans="2:6" ht="12.75">
      <c r="B615" t="s">
        <v>166</v>
      </c>
      <c r="C615" s="15">
        <v>1501</v>
      </c>
      <c r="D615" s="15">
        <v>410</v>
      </c>
      <c r="E615" s="15">
        <v>280</v>
      </c>
      <c r="F615" s="15">
        <v>111000</v>
      </c>
    </row>
    <row r="616" spans="2:5" ht="12.75">
      <c r="B616" t="s">
        <v>458</v>
      </c>
      <c r="C616" s="15">
        <v>1501</v>
      </c>
      <c r="D616" s="15">
        <v>410</v>
      </c>
      <c r="E616" s="15">
        <v>280</v>
      </c>
    </row>
    <row r="617" ht="12.75">
      <c r="B617" t="s">
        <v>380</v>
      </c>
    </row>
    <row r="618" spans="2:6" ht="12.75">
      <c r="B618" t="s">
        <v>1037</v>
      </c>
      <c r="C618" s="15">
        <v>1501</v>
      </c>
      <c r="D618" s="15">
        <v>410</v>
      </c>
      <c r="E618" s="15">
        <v>280</v>
      </c>
      <c r="F618" s="15">
        <v>110100</v>
      </c>
    </row>
    <row r="619" spans="2:6" ht="12.75">
      <c r="B619" t="s">
        <v>538</v>
      </c>
      <c r="C619" s="15">
        <v>1501</v>
      </c>
      <c r="D619" s="15">
        <v>410</v>
      </c>
      <c r="E619" s="15">
        <v>280</v>
      </c>
      <c r="F619" s="15">
        <v>110200</v>
      </c>
    </row>
    <row r="620" ht="12.75">
      <c r="B620" t="s">
        <v>120</v>
      </c>
    </row>
    <row r="621" spans="2:6" ht="12.75">
      <c r="B621" t="s">
        <v>1031</v>
      </c>
      <c r="C621" s="15">
        <v>1501</v>
      </c>
      <c r="D621" s="15">
        <v>410</v>
      </c>
      <c r="E621" s="15">
        <v>280</v>
      </c>
      <c r="F621" s="15">
        <v>110300</v>
      </c>
    </row>
    <row r="622" spans="2:6" ht="12.75">
      <c r="B622" t="s">
        <v>1022</v>
      </c>
      <c r="C622" s="15">
        <v>1501</v>
      </c>
      <c r="D622" s="15">
        <v>410</v>
      </c>
      <c r="E622" s="15">
        <v>280</v>
      </c>
      <c r="F622" s="15">
        <v>110700</v>
      </c>
    </row>
    <row r="623" ht="12.75">
      <c r="B623" t="s">
        <v>232</v>
      </c>
    </row>
    <row r="624" spans="2:6" ht="12.75">
      <c r="B624" t="s">
        <v>1198</v>
      </c>
      <c r="C624" s="15">
        <v>1501</v>
      </c>
      <c r="D624" s="15">
        <v>410</v>
      </c>
      <c r="E624" s="15">
        <v>280</v>
      </c>
      <c r="F624" s="15">
        <v>111000</v>
      </c>
    </row>
    <row r="625" spans="1:7" s="11" customFormat="1" ht="12.75">
      <c r="A625" s="11" t="s">
        <v>1194</v>
      </c>
      <c r="B625" s="11" t="s">
        <v>175</v>
      </c>
      <c r="C625" s="18">
        <v>1501</v>
      </c>
      <c r="D625" s="18">
        <v>410</v>
      </c>
      <c r="E625" s="18">
        <v>284</v>
      </c>
      <c r="F625" s="18" t="s">
        <v>160</v>
      </c>
      <c r="G625" s="18"/>
    </row>
    <row r="626" ht="12.75">
      <c r="B626" t="s">
        <v>485</v>
      </c>
    </row>
    <row r="627" spans="2:6" ht="12.75">
      <c r="B627" t="s">
        <v>1037</v>
      </c>
      <c r="C627" s="15">
        <v>1501</v>
      </c>
      <c r="D627" s="15">
        <v>410</v>
      </c>
      <c r="E627" s="15">
        <v>284</v>
      </c>
      <c r="F627" s="15">
        <v>110100</v>
      </c>
    </row>
    <row r="628" spans="2:6" ht="12.75">
      <c r="B628" t="s">
        <v>538</v>
      </c>
      <c r="C628" s="15">
        <v>1501</v>
      </c>
      <c r="D628" s="15">
        <v>410</v>
      </c>
      <c r="E628" s="15">
        <v>284</v>
      </c>
      <c r="F628" s="15">
        <v>110200</v>
      </c>
    </row>
    <row r="629" spans="2:6" ht="12.75">
      <c r="B629" t="s">
        <v>1022</v>
      </c>
      <c r="C629" s="15">
        <v>1501</v>
      </c>
      <c r="D629" s="15">
        <v>410</v>
      </c>
      <c r="E629" s="15">
        <v>284</v>
      </c>
      <c r="F629" s="15">
        <v>110700</v>
      </c>
    </row>
    <row r="630" spans="1:7" ht="12.75">
      <c r="A630" s="11" t="s">
        <v>765</v>
      </c>
      <c r="B630" s="11" t="s">
        <v>1077</v>
      </c>
      <c r="C630" s="18">
        <v>1701</v>
      </c>
      <c r="D630" s="18">
        <v>430</v>
      </c>
      <c r="E630" s="18">
        <v>302</v>
      </c>
      <c r="F630" s="18"/>
      <c r="G630" s="18"/>
    </row>
    <row r="631" ht="12.75">
      <c r="B631" t="s">
        <v>380</v>
      </c>
    </row>
    <row r="632" spans="2:6" ht="12.75">
      <c r="B632" t="s">
        <v>1037</v>
      </c>
      <c r="C632" s="15">
        <v>1701</v>
      </c>
      <c r="D632" s="15">
        <v>430</v>
      </c>
      <c r="E632" s="15">
        <v>302</v>
      </c>
      <c r="F632" s="15">
        <v>110100</v>
      </c>
    </row>
    <row r="633" spans="2:6" ht="12.75">
      <c r="B633" t="s">
        <v>538</v>
      </c>
      <c r="C633" s="15">
        <v>1701</v>
      </c>
      <c r="D633" s="15">
        <v>430</v>
      </c>
      <c r="E633" s="15">
        <v>302</v>
      </c>
      <c r="F633" s="15">
        <v>110200</v>
      </c>
    </row>
    <row r="634" ht="12.75">
      <c r="B634" t="s">
        <v>120</v>
      </c>
    </row>
    <row r="635" spans="2:6" ht="12.75">
      <c r="B635" t="s">
        <v>1031</v>
      </c>
      <c r="C635" s="15">
        <v>1701</v>
      </c>
      <c r="D635" s="15">
        <v>430</v>
      </c>
      <c r="E635" s="15">
        <v>302</v>
      </c>
      <c r="F635" s="15">
        <v>110300</v>
      </c>
    </row>
    <row r="636" spans="2:6" ht="12.75">
      <c r="B636" t="s">
        <v>1017</v>
      </c>
      <c r="C636" s="15">
        <v>1701</v>
      </c>
      <c r="D636" s="15">
        <v>430</v>
      </c>
      <c r="E636" s="15">
        <v>302</v>
      </c>
      <c r="F636" s="15">
        <v>110400</v>
      </c>
    </row>
    <row r="637" spans="2:6" ht="12.75">
      <c r="B637" t="s">
        <v>1022</v>
      </c>
      <c r="C637" s="15">
        <v>1701</v>
      </c>
      <c r="D637" s="15">
        <v>430</v>
      </c>
      <c r="E637" s="15">
        <v>302</v>
      </c>
      <c r="F637" s="15">
        <v>110700</v>
      </c>
    </row>
    <row r="638" ht="12.75">
      <c r="B638" t="s">
        <v>479</v>
      </c>
    </row>
    <row r="639" spans="2:6" ht="12.75">
      <c r="B639" t="s">
        <v>480</v>
      </c>
      <c r="C639" s="15">
        <v>1701</v>
      </c>
      <c r="D639" s="15">
        <v>430</v>
      </c>
      <c r="E639" s="15">
        <v>302</v>
      </c>
      <c r="F639" s="15">
        <v>111000</v>
      </c>
    </row>
    <row r="640" spans="2:6" ht="12.75">
      <c r="B640" t="s">
        <v>1190</v>
      </c>
      <c r="C640" s="15">
        <v>1701</v>
      </c>
      <c r="D640" s="15">
        <v>430</v>
      </c>
      <c r="E640" s="15">
        <v>302</v>
      </c>
      <c r="F640" s="15">
        <v>130300</v>
      </c>
    </row>
    <row r="641" ht="12.75">
      <c r="B641" t="s">
        <v>485</v>
      </c>
    </row>
    <row r="642" ht="12.75">
      <c r="B642" t="s">
        <v>233</v>
      </c>
    </row>
    <row r="643" spans="2:6" ht="12.75">
      <c r="B643" t="s">
        <v>234</v>
      </c>
      <c r="C643" s="15">
        <v>1701</v>
      </c>
      <c r="D643" s="15">
        <v>430</v>
      </c>
      <c r="E643" s="15">
        <v>302</v>
      </c>
      <c r="F643" s="15">
        <v>130300</v>
      </c>
    </row>
    <row r="645" spans="1:7" s="11" customFormat="1" ht="12.75">
      <c r="A645" s="11" t="s">
        <v>616</v>
      </c>
      <c r="B645" s="11" t="s">
        <v>611</v>
      </c>
      <c r="C645" s="18"/>
      <c r="D645" s="18"/>
      <c r="E645" s="18"/>
      <c r="F645" s="18"/>
      <c r="G645" s="18"/>
    </row>
    <row r="646" spans="1:7" ht="12.75">
      <c r="A646" s="11" t="s">
        <v>1138</v>
      </c>
      <c r="B646" s="11" t="s">
        <v>1244</v>
      </c>
      <c r="C646" s="18" t="s">
        <v>1175</v>
      </c>
      <c r="D646" s="18" t="s">
        <v>1176</v>
      </c>
      <c r="E646" s="18" t="s">
        <v>99</v>
      </c>
      <c r="F646" s="18"/>
      <c r="G646" s="18"/>
    </row>
    <row r="647" ht="12.75">
      <c r="B647" t="s">
        <v>380</v>
      </c>
    </row>
    <row r="648" spans="2:6" ht="12.75">
      <c r="B648" t="s">
        <v>1037</v>
      </c>
      <c r="C648" s="15" t="s">
        <v>1175</v>
      </c>
      <c r="D648" s="15" t="s">
        <v>1176</v>
      </c>
      <c r="E648" s="15" t="s">
        <v>99</v>
      </c>
      <c r="F648" s="15">
        <v>110100</v>
      </c>
    </row>
    <row r="649" spans="2:6" ht="12.75">
      <c r="B649" t="s">
        <v>538</v>
      </c>
      <c r="C649" s="15" t="s">
        <v>1175</v>
      </c>
      <c r="D649" s="15" t="s">
        <v>1176</v>
      </c>
      <c r="E649" s="15" t="s">
        <v>99</v>
      </c>
      <c r="F649" s="15">
        <v>110200</v>
      </c>
    </row>
    <row r="650" ht="12.75">
      <c r="B650" t="s">
        <v>449</v>
      </c>
    </row>
    <row r="651" spans="2:6" ht="12.75">
      <c r="B651" t="s">
        <v>1031</v>
      </c>
      <c r="C651" s="15" t="s">
        <v>1175</v>
      </c>
      <c r="D651" s="15" t="s">
        <v>1176</v>
      </c>
      <c r="E651" s="15" t="s">
        <v>99</v>
      </c>
      <c r="F651" s="15">
        <v>110300</v>
      </c>
    </row>
    <row r="652" spans="2:6" ht="12.75">
      <c r="B652" t="s">
        <v>1200</v>
      </c>
      <c r="C652" s="15" t="s">
        <v>1175</v>
      </c>
      <c r="D652" s="15" t="s">
        <v>1176</v>
      </c>
      <c r="E652" s="15" t="s">
        <v>99</v>
      </c>
      <c r="F652" s="15">
        <v>110400</v>
      </c>
    </row>
    <row r="653" spans="2:6" ht="12.75">
      <c r="B653" s="14" t="s">
        <v>1019</v>
      </c>
      <c r="C653" s="24" t="s">
        <v>1175</v>
      </c>
      <c r="D653" s="24" t="s">
        <v>1176</v>
      </c>
      <c r="E653" s="24" t="s">
        <v>99</v>
      </c>
      <c r="F653" s="24">
        <v>110600</v>
      </c>
    </row>
    <row r="654" spans="2:6" ht="12.75">
      <c r="B654" t="s">
        <v>1022</v>
      </c>
      <c r="C654" s="15" t="s">
        <v>1175</v>
      </c>
      <c r="D654" s="15" t="s">
        <v>1176</v>
      </c>
      <c r="E654" s="15" t="s">
        <v>99</v>
      </c>
      <c r="F654" s="15">
        <v>110700</v>
      </c>
    </row>
    <row r="656" spans="1:7" ht="12.75">
      <c r="A656" s="11" t="s">
        <v>1139</v>
      </c>
      <c r="B656" s="11" t="s">
        <v>173</v>
      </c>
      <c r="C656" s="18">
        <v>1201</v>
      </c>
      <c r="D656" s="18">
        <v>310</v>
      </c>
      <c r="E656" s="18">
        <v>290</v>
      </c>
      <c r="F656" s="18"/>
      <c r="G656" s="18"/>
    </row>
    <row r="657" ht="12.75">
      <c r="B657" t="s">
        <v>380</v>
      </c>
    </row>
    <row r="658" spans="2:6" ht="12.75">
      <c r="B658" t="s">
        <v>90</v>
      </c>
      <c r="C658" s="15">
        <v>1201</v>
      </c>
      <c r="D658" s="15">
        <v>310</v>
      </c>
      <c r="E658" s="15">
        <v>290</v>
      </c>
      <c r="F658" s="15">
        <v>130100</v>
      </c>
    </row>
    <row r="660" spans="1:7" ht="12.75">
      <c r="A660" s="11" t="s">
        <v>1195</v>
      </c>
      <c r="B660" s="11" t="s">
        <v>174</v>
      </c>
      <c r="C660" s="18">
        <v>1202</v>
      </c>
      <c r="D660" s="18">
        <v>311</v>
      </c>
      <c r="E660" s="18">
        <v>443</v>
      </c>
      <c r="F660" s="18"/>
      <c r="G660" s="18"/>
    </row>
    <row r="661" ht="12.75">
      <c r="B661" t="s">
        <v>380</v>
      </c>
    </row>
    <row r="662" spans="2:6" ht="12.75">
      <c r="B662" t="s">
        <v>90</v>
      </c>
      <c r="C662" s="15">
        <v>1202</v>
      </c>
      <c r="D662" s="15">
        <v>311</v>
      </c>
      <c r="E662" s="15">
        <v>443</v>
      </c>
      <c r="F662" s="15">
        <v>130100</v>
      </c>
    </row>
    <row r="664" spans="1:7" ht="12.75">
      <c r="A664" s="11" t="s">
        <v>1196</v>
      </c>
      <c r="B664" s="11" t="s">
        <v>1078</v>
      </c>
      <c r="C664" s="18">
        <v>1401</v>
      </c>
      <c r="D664" s="18">
        <v>400</v>
      </c>
      <c r="E664" s="18">
        <v>259</v>
      </c>
      <c r="F664" s="18"/>
      <c r="G664" s="18"/>
    </row>
    <row r="665" ht="12.75">
      <c r="B665" t="s">
        <v>380</v>
      </c>
    </row>
    <row r="666" spans="2:6" ht="12.75">
      <c r="B666" t="s">
        <v>1037</v>
      </c>
      <c r="C666" s="15">
        <v>1401</v>
      </c>
      <c r="D666" s="15">
        <v>400</v>
      </c>
      <c r="E666" s="15">
        <v>259</v>
      </c>
      <c r="F666" s="15">
        <v>110100</v>
      </c>
    </row>
    <row r="667" spans="2:6" ht="12.75">
      <c r="B667" t="s">
        <v>538</v>
      </c>
      <c r="C667" s="15">
        <v>1401</v>
      </c>
      <c r="D667" s="15">
        <v>400</v>
      </c>
      <c r="E667" s="15">
        <v>259</v>
      </c>
      <c r="F667" s="15">
        <v>110200</v>
      </c>
    </row>
    <row r="668" ht="12.75">
      <c r="B668" t="s">
        <v>539</v>
      </c>
    </row>
    <row r="669" spans="2:6" ht="12.75">
      <c r="B669" t="s">
        <v>1016</v>
      </c>
      <c r="C669" s="15">
        <v>1401</v>
      </c>
      <c r="D669" s="15">
        <v>400</v>
      </c>
      <c r="E669" s="15">
        <v>259</v>
      </c>
      <c r="F669" s="15">
        <v>110300</v>
      </c>
    </row>
    <row r="670" spans="2:6" ht="12.75">
      <c r="B670" t="s">
        <v>1022</v>
      </c>
      <c r="C670" s="15">
        <v>1401</v>
      </c>
      <c r="D670" s="15">
        <v>400</v>
      </c>
      <c r="E670" s="15">
        <v>259</v>
      </c>
      <c r="F670" s="15">
        <v>110700</v>
      </c>
    </row>
    <row r="671" spans="2:6" ht="12.75">
      <c r="B671" t="s">
        <v>1023</v>
      </c>
      <c r="C671" s="15">
        <v>1401</v>
      </c>
      <c r="D671" s="15">
        <v>400</v>
      </c>
      <c r="E671" s="15">
        <v>259</v>
      </c>
      <c r="F671" s="15">
        <v>130300</v>
      </c>
    </row>
    <row r="672" ht="12.75">
      <c r="B672" t="s">
        <v>485</v>
      </c>
    </row>
    <row r="673" ht="12.75">
      <c r="B673" t="s">
        <v>235</v>
      </c>
    </row>
    <row r="674" spans="2:6" ht="12.75">
      <c r="B674" t="s">
        <v>313</v>
      </c>
      <c r="C674" s="15">
        <v>1401</v>
      </c>
      <c r="D674" s="15">
        <v>400</v>
      </c>
      <c r="E674" s="15">
        <v>259</v>
      </c>
      <c r="F674" s="15">
        <v>130300</v>
      </c>
    </row>
    <row r="676" spans="1:7" ht="12.75">
      <c r="A676" s="11" t="s">
        <v>1199</v>
      </c>
      <c r="B676" s="11" t="s">
        <v>92</v>
      </c>
      <c r="C676" s="18">
        <v>1402</v>
      </c>
      <c r="D676" s="18">
        <v>401</v>
      </c>
      <c r="E676" s="18">
        <v>260</v>
      </c>
      <c r="F676" s="18"/>
      <c r="G676" s="18"/>
    </row>
    <row r="677" ht="12.75">
      <c r="B677" t="s">
        <v>380</v>
      </c>
    </row>
    <row r="678" spans="2:6" ht="12.75">
      <c r="B678" t="s">
        <v>1037</v>
      </c>
      <c r="C678" s="15">
        <v>1402</v>
      </c>
      <c r="D678" s="15">
        <v>401</v>
      </c>
      <c r="E678" s="15">
        <v>260</v>
      </c>
      <c r="F678" s="15">
        <v>110100</v>
      </c>
    </row>
    <row r="679" spans="2:6" ht="12.75">
      <c r="B679" t="s">
        <v>538</v>
      </c>
      <c r="C679" s="15">
        <v>1402</v>
      </c>
      <c r="D679" s="15">
        <v>401</v>
      </c>
      <c r="E679" s="15">
        <v>260</v>
      </c>
      <c r="F679" s="15">
        <v>110200</v>
      </c>
    </row>
    <row r="680" ht="12.75">
      <c r="B680" t="s">
        <v>449</v>
      </c>
    </row>
    <row r="681" spans="2:6" ht="12.75">
      <c r="B681" t="s">
        <v>1031</v>
      </c>
      <c r="C681" s="15">
        <v>1402</v>
      </c>
      <c r="D681" s="15">
        <v>401</v>
      </c>
      <c r="E681" s="15">
        <v>260</v>
      </c>
      <c r="F681" s="15">
        <v>110300</v>
      </c>
    </row>
    <row r="682" spans="2:6" ht="12.75">
      <c r="B682" t="s">
        <v>1200</v>
      </c>
      <c r="C682" s="15">
        <v>1402</v>
      </c>
      <c r="D682" s="15">
        <v>401</v>
      </c>
      <c r="E682" s="15">
        <v>260</v>
      </c>
      <c r="F682" s="15">
        <v>110400</v>
      </c>
    </row>
    <row r="683" spans="2:6" ht="12.75">
      <c r="B683" t="s">
        <v>1022</v>
      </c>
      <c r="C683" s="15">
        <v>1402</v>
      </c>
      <c r="D683" s="15">
        <v>401</v>
      </c>
      <c r="E683" s="15">
        <v>260</v>
      </c>
      <c r="F683" s="15">
        <v>110700</v>
      </c>
    </row>
    <row r="684" ht="12.75">
      <c r="B684" t="s">
        <v>1197</v>
      </c>
    </row>
    <row r="685" spans="2:6" ht="12.75">
      <c r="B685" t="s">
        <v>1198</v>
      </c>
      <c r="C685" s="15">
        <v>1402</v>
      </c>
      <c r="D685" s="15">
        <v>401</v>
      </c>
      <c r="E685" s="15">
        <v>260</v>
      </c>
      <c r="F685" s="15">
        <v>111000</v>
      </c>
    </row>
    <row r="686" spans="2:6" ht="12.75">
      <c r="B686" t="s">
        <v>1023</v>
      </c>
      <c r="C686" s="15">
        <v>1402</v>
      </c>
      <c r="D686" s="15">
        <v>401</v>
      </c>
      <c r="E686" s="15">
        <v>260</v>
      </c>
      <c r="F686" s="15">
        <v>130300</v>
      </c>
    </row>
    <row r="687" ht="12.75">
      <c r="B687" t="s">
        <v>485</v>
      </c>
    </row>
    <row r="688" spans="2:6" ht="12.75">
      <c r="B688" t="s">
        <v>365</v>
      </c>
      <c r="C688" s="15">
        <v>1402</v>
      </c>
      <c r="D688" s="15">
        <v>401</v>
      </c>
      <c r="E688" s="15">
        <v>260</v>
      </c>
      <c r="F688" s="15">
        <v>130300</v>
      </c>
    </row>
    <row r="689" spans="2:6" ht="12.75">
      <c r="B689" t="s">
        <v>236</v>
      </c>
      <c r="C689" s="15">
        <v>1402</v>
      </c>
      <c r="D689" s="15">
        <v>401</v>
      </c>
      <c r="E689" s="15">
        <v>260</v>
      </c>
      <c r="F689" s="15">
        <v>130300</v>
      </c>
    </row>
    <row r="691" spans="1:7" ht="12.75">
      <c r="A691" s="11" t="s">
        <v>1201</v>
      </c>
      <c r="B691" s="11" t="s">
        <v>585</v>
      </c>
      <c r="C691" s="18">
        <v>1407</v>
      </c>
      <c r="D691" s="18">
        <v>407</v>
      </c>
      <c r="E691" s="18">
        <v>272</v>
      </c>
      <c r="F691" s="18"/>
      <c r="G691" s="18"/>
    </row>
    <row r="692" ht="12.75">
      <c r="B692" t="s">
        <v>380</v>
      </c>
    </row>
    <row r="693" spans="2:6" ht="12.75">
      <c r="B693" t="s">
        <v>1037</v>
      </c>
      <c r="C693" s="15">
        <v>1407</v>
      </c>
      <c r="D693" s="15">
        <v>407</v>
      </c>
      <c r="E693" s="15">
        <v>272</v>
      </c>
      <c r="F693" s="15">
        <v>110100</v>
      </c>
    </row>
    <row r="694" spans="2:6" ht="12.75">
      <c r="B694" t="s">
        <v>538</v>
      </c>
      <c r="C694" s="15">
        <v>1407</v>
      </c>
      <c r="D694" s="15">
        <v>407</v>
      </c>
      <c r="E694" s="15">
        <v>272</v>
      </c>
      <c r="F694" s="15">
        <v>110200</v>
      </c>
    </row>
    <row r="695" ht="12.75">
      <c r="B695" t="s">
        <v>539</v>
      </c>
    </row>
    <row r="696" spans="2:6" ht="12.75">
      <c r="B696" t="s">
        <v>1016</v>
      </c>
      <c r="C696" s="15">
        <v>1407</v>
      </c>
      <c r="D696" s="15">
        <v>407</v>
      </c>
      <c r="E696" s="15">
        <v>272</v>
      </c>
      <c r="F696" s="15">
        <v>110300</v>
      </c>
    </row>
    <row r="697" spans="2:6" ht="12.75">
      <c r="B697" t="s">
        <v>1200</v>
      </c>
      <c r="C697" s="15">
        <v>1407</v>
      </c>
      <c r="D697" s="15">
        <v>407</v>
      </c>
      <c r="E697" s="15">
        <v>272</v>
      </c>
      <c r="F697" s="15">
        <v>110400</v>
      </c>
    </row>
    <row r="699" spans="1:7" ht="12.75">
      <c r="A699" s="11" t="s">
        <v>1202</v>
      </c>
      <c r="B699" s="11" t="s">
        <v>108</v>
      </c>
      <c r="C699" s="18">
        <v>1407</v>
      </c>
      <c r="D699" s="18">
        <v>407</v>
      </c>
      <c r="E699" s="18">
        <v>272</v>
      </c>
      <c r="F699" s="18"/>
      <c r="G699" s="18"/>
    </row>
    <row r="700" ht="12.75">
      <c r="B700" t="s">
        <v>380</v>
      </c>
    </row>
    <row r="701" spans="2:6" ht="12.75">
      <c r="B701" t="s">
        <v>1023</v>
      </c>
      <c r="C701" s="15">
        <v>1407</v>
      </c>
      <c r="D701" s="15">
        <v>407</v>
      </c>
      <c r="E701" s="15">
        <v>272</v>
      </c>
      <c r="F701" s="15">
        <v>130300</v>
      </c>
    </row>
    <row r="703" spans="1:7" ht="12.75">
      <c r="A703" s="11" t="s">
        <v>1203</v>
      </c>
      <c r="B703" s="11" t="s">
        <v>97</v>
      </c>
      <c r="C703" s="18">
        <v>1501</v>
      </c>
      <c r="D703" s="18">
        <v>410</v>
      </c>
      <c r="E703" s="18">
        <v>280</v>
      </c>
      <c r="F703" s="18"/>
      <c r="G703" s="18"/>
    </row>
    <row r="704" ht="12.75">
      <c r="B704" t="s">
        <v>380</v>
      </c>
    </row>
    <row r="705" spans="2:6" ht="12.75">
      <c r="B705" t="s">
        <v>1037</v>
      </c>
      <c r="C705" s="15">
        <v>1501</v>
      </c>
      <c r="D705" s="15">
        <v>410</v>
      </c>
      <c r="E705" s="15">
        <v>280</v>
      </c>
      <c r="F705" s="15">
        <v>110100</v>
      </c>
    </row>
    <row r="706" spans="2:6" ht="12.75">
      <c r="B706" t="s">
        <v>538</v>
      </c>
      <c r="C706" s="15">
        <v>1501</v>
      </c>
      <c r="D706" s="15">
        <v>410</v>
      </c>
      <c r="E706" s="15">
        <v>280</v>
      </c>
      <c r="F706" s="15">
        <v>110200</v>
      </c>
    </row>
    <row r="707" ht="12.75">
      <c r="B707" t="s">
        <v>449</v>
      </c>
    </row>
    <row r="708" spans="2:6" ht="12.75">
      <c r="B708" t="s">
        <v>1031</v>
      </c>
      <c r="C708" s="15">
        <v>1501</v>
      </c>
      <c r="D708" s="15">
        <v>410</v>
      </c>
      <c r="E708" s="15">
        <v>280</v>
      </c>
      <c r="F708" s="15">
        <v>110300</v>
      </c>
    </row>
    <row r="709" spans="2:6" ht="12.75">
      <c r="B709" t="s">
        <v>1200</v>
      </c>
      <c r="C709" s="15">
        <v>1501</v>
      </c>
      <c r="D709" s="15">
        <v>410</v>
      </c>
      <c r="E709" s="15">
        <v>280</v>
      </c>
      <c r="F709" s="15">
        <v>110400</v>
      </c>
    </row>
    <row r="710" spans="2:6" ht="12.75">
      <c r="B710" t="s">
        <v>1022</v>
      </c>
      <c r="C710" s="15">
        <v>1501</v>
      </c>
      <c r="D710" s="15">
        <v>410</v>
      </c>
      <c r="E710" s="15">
        <v>280</v>
      </c>
      <c r="F710" s="15">
        <v>110700</v>
      </c>
    </row>
    <row r="711" ht="12.75">
      <c r="B711" t="s">
        <v>1197</v>
      </c>
    </row>
    <row r="712" spans="2:6" ht="12.75">
      <c r="B712" t="s">
        <v>1198</v>
      </c>
      <c r="C712" s="15">
        <v>1501</v>
      </c>
      <c r="D712" s="15">
        <v>410</v>
      </c>
      <c r="E712" s="15">
        <v>280</v>
      </c>
      <c r="F712" s="15">
        <v>111000</v>
      </c>
    </row>
    <row r="714" spans="1:7" ht="12.75">
      <c r="A714" s="11" t="s">
        <v>1204</v>
      </c>
      <c r="B714" s="11" t="s">
        <v>175</v>
      </c>
      <c r="C714" s="18">
        <v>1501</v>
      </c>
      <c r="D714" s="18">
        <v>410</v>
      </c>
      <c r="E714" s="18">
        <v>284</v>
      </c>
      <c r="F714" s="18"/>
      <c r="G714" s="18"/>
    </row>
    <row r="715" ht="12.75">
      <c r="B715" t="s">
        <v>380</v>
      </c>
    </row>
    <row r="716" spans="2:6" ht="12.75">
      <c r="B716" t="s">
        <v>1022</v>
      </c>
      <c r="C716" s="15">
        <v>1501</v>
      </c>
      <c r="D716" s="15">
        <v>410</v>
      </c>
      <c r="E716" s="15">
        <v>284</v>
      </c>
      <c r="F716" s="15">
        <v>110700</v>
      </c>
    </row>
    <row r="718" spans="1:7" ht="12.75">
      <c r="A718" s="11" t="s">
        <v>1205</v>
      </c>
      <c r="B718" s="11" t="s">
        <v>1077</v>
      </c>
      <c r="C718" s="18">
        <v>1701</v>
      </c>
      <c r="D718" s="18">
        <v>430</v>
      </c>
      <c r="E718" s="18">
        <v>302</v>
      </c>
      <c r="F718" s="18"/>
      <c r="G718" s="18"/>
    </row>
    <row r="719" ht="12.75">
      <c r="B719" t="s">
        <v>380</v>
      </c>
    </row>
    <row r="720" spans="2:6" ht="12.75">
      <c r="B720" t="s">
        <v>1037</v>
      </c>
      <c r="C720" s="15">
        <v>1701</v>
      </c>
      <c r="D720" s="15">
        <v>430</v>
      </c>
      <c r="E720" s="15">
        <v>302</v>
      </c>
      <c r="F720" s="15">
        <v>110100</v>
      </c>
    </row>
    <row r="721" spans="2:6" ht="12.75">
      <c r="B721" t="s">
        <v>538</v>
      </c>
      <c r="C721" s="15">
        <v>1701</v>
      </c>
      <c r="D721" s="15">
        <v>430</v>
      </c>
      <c r="E721" s="15">
        <v>302</v>
      </c>
      <c r="F721" s="15">
        <v>110200</v>
      </c>
    </row>
    <row r="722" ht="12.75">
      <c r="B722" t="s">
        <v>449</v>
      </c>
    </row>
    <row r="723" spans="2:6" ht="12.75">
      <c r="B723" t="s">
        <v>1031</v>
      </c>
      <c r="C723" s="15">
        <v>1701</v>
      </c>
      <c r="D723" s="15">
        <v>430</v>
      </c>
      <c r="E723" s="15">
        <v>302</v>
      </c>
      <c r="F723" s="15">
        <v>110300</v>
      </c>
    </row>
    <row r="724" spans="2:6" ht="12.75">
      <c r="B724" t="s">
        <v>1200</v>
      </c>
      <c r="C724" s="15">
        <v>1701</v>
      </c>
      <c r="D724" s="15">
        <v>430</v>
      </c>
      <c r="E724" s="15">
        <v>302</v>
      </c>
      <c r="F724" s="15">
        <v>110400</v>
      </c>
    </row>
    <row r="725" spans="2:6" ht="12.75">
      <c r="B725" t="s">
        <v>1022</v>
      </c>
      <c r="C725" s="15">
        <v>1701</v>
      </c>
      <c r="D725" s="15">
        <v>430</v>
      </c>
      <c r="E725" s="15">
        <v>302</v>
      </c>
      <c r="F725" s="15">
        <v>110700</v>
      </c>
    </row>
    <row r="726" ht="12.75">
      <c r="B726" t="s">
        <v>1197</v>
      </c>
    </row>
    <row r="727" spans="2:6" ht="12.75">
      <c r="B727" t="s">
        <v>1198</v>
      </c>
      <c r="C727" s="15">
        <v>1701</v>
      </c>
      <c r="D727" s="15">
        <v>430</v>
      </c>
      <c r="E727" s="15">
        <v>302</v>
      </c>
      <c r="F727" s="15">
        <v>111000</v>
      </c>
    </row>
    <row r="728" spans="2:6" ht="12.75">
      <c r="B728" t="s">
        <v>1023</v>
      </c>
      <c r="C728" s="15">
        <v>1701</v>
      </c>
      <c r="D728" s="15">
        <v>430</v>
      </c>
      <c r="E728" s="15">
        <v>302</v>
      </c>
      <c r="F728" s="15">
        <v>130300</v>
      </c>
    </row>
    <row r="729" ht="12.75">
      <c r="B729" t="s">
        <v>485</v>
      </c>
    </row>
    <row r="730" ht="12.75">
      <c r="B730" t="s">
        <v>237</v>
      </c>
    </row>
    <row r="731" spans="2:6" ht="12.75">
      <c r="B731" t="s">
        <v>309</v>
      </c>
      <c r="C731" s="15">
        <v>1701</v>
      </c>
      <c r="D731" s="15">
        <v>430</v>
      </c>
      <c r="E731" s="15">
        <v>302</v>
      </c>
      <c r="F731" s="15">
        <v>130300</v>
      </c>
    </row>
    <row r="733" spans="1:7" s="11" customFormat="1" ht="12.75">
      <c r="A733" s="11" t="s">
        <v>1140</v>
      </c>
      <c r="B733" s="11" t="s">
        <v>1137</v>
      </c>
      <c r="C733" s="18"/>
      <c r="D733" s="18"/>
      <c r="E733" s="18"/>
      <c r="F733" s="18"/>
      <c r="G733" s="18"/>
    </row>
    <row r="734" spans="1:7" ht="12.75">
      <c r="A734" s="11" t="s">
        <v>1142</v>
      </c>
      <c r="B734" s="11" t="s">
        <v>1244</v>
      </c>
      <c r="C734" s="18" t="s">
        <v>1175</v>
      </c>
      <c r="D734" s="18" t="s">
        <v>1176</v>
      </c>
      <c r="E734" s="18" t="s">
        <v>99</v>
      </c>
      <c r="F734" s="18"/>
      <c r="G734" s="18"/>
    </row>
    <row r="735" ht="12.75">
      <c r="B735" t="s">
        <v>380</v>
      </c>
    </row>
    <row r="736" spans="2:6" ht="12.75">
      <c r="B736" t="s">
        <v>1037</v>
      </c>
      <c r="C736" s="15" t="s">
        <v>1175</v>
      </c>
      <c r="D736" s="15" t="s">
        <v>1176</v>
      </c>
      <c r="E736" s="15" t="s">
        <v>99</v>
      </c>
      <c r="F736" s="15">
        <v>110100</v>
      </c>
    </row>
    <row r="737" spans="2:6" ht="12.75">
      <c r="B737" t="s">
        <v>538</v>
      </c>
      <c r="C737" s="15" t="s">
        <v>1175</v>
      </c>
      <c r="D737" s="15" t="s">
        <v>1176</v>
      </c>
      <c r="E737" s="15" t="s">
        <v>99</v>
      </c>
      <c r="F737" s="15">
        <v>110200</v>
      </c>
    </row>
    <row r="738" ht="12.75">
      <c r="B738" t="s">
        <v>88</v>
      </c>
    </row>
    <row r="739" spans="2:6" ht="12.75">
      <c r="B739" t="s">
        <v>1173</v>
      </c>
      <c r="C739" s="15" t="s">
        <v>1175</v>
      </c>
      <c r="D739" s="15" t="s">
        <v>1176</v>
      </c>
      <c r="E739" s="15" t="s">
        <v>99</v>
      </c>
      <c r="F739" s="15">
        <v>110300</v>
      </c>
    </row>
    <row r="740" spans="2:6" ht="12.75">
      <c r="B740" t="s">
        <v>1081</v>
      </c>
      <c r="C740" s="15" t="s">
        <v>1175</v>
      </c>
      <c r="D740" s="15" t="s">
        <v>1176</v>
      </c>
      <c r="E740" s="15" t="s">
        <v>99</v>
      </c>
      <c r="F740" s="15">
        <v>110400</v>
      </c>
    </row>
    <row r="741" spans="2:6" ht="12.75">
      <c r="B741" t="s">
        <v>1018</v>
      </c>
      <c r="C741" s="15" t="s">
        <v>1175</v>
      </c>
      <c r="D741" s="15" t="s">
        <v>1176</v>
      </c>
      <c r="E741" s="15" t="s">
        <v>99</v>
      </c>
      <c r="F741" s="15">
        <v>110500</v>
      </c>
    </row>
    <row r="742" spans="2:6" ht="12.75">
      <c r="B742" t="s">
        <v>1019</v>
      </c>
      <c r="C742" s="15" t="s">
        <v>1175</v>
      </c>
      <c r="D742" s="15" t="s">
        <v>646</v>
      </c>
      <c r="E742" s="15" t="s">
        <v>99</v>
      </c>
      <c r="F742" s="15">
        <v>110600</v>
      </c>
    </row>
    <row r="743" spans="2:6" ht="12.75">
      <c r="B743" t="s">
        <v>1022</v>
      </c>
      <c r="C743" s="15" t="s">
        <v>1175</v>
      </c>
      <c r="D743" s="15" t="s">
        <v>1176</v>
      </c>
      <c r="E743" s="15" t="s">
        <v>99</v>
      </c>
      <c r="F743" s="15">
        <v>110700</v>
      </c>
    </row>
    <row r="745" spans="1:7" ht="12.75">
      <c r="A745" s="11" t="s">
        <v>1143</v>
      </c>
      <c r="B745" s="11" t="s">
        <v>173</v>
      </c>
      <c r="C745" s="18">
        <v>1201</v>
      </c>
      <c r="D745" s="18">
        <v>310</v>
      </c>
      <c r="E745" s="18">
        <v>290</v>
      </c>
      <c r="F745" s="18"/>
      <c r="G745" s="18"/>
    </row>
    <row r="746" ht="12.75">
      <c r="B746" t="s">
        <v>380</v>
      </c>
    </row>
    <row r="747" spans="2:6" ht="12.75">
      <c r="B747" t="s">
        <v>90</v>
      </c>
      <c r="C747" s="15">
        <v>1201</v>
      </c>
      <c r="D747" s="15">
        <v>310</v>
      </c>
      <c r="E747" s="15">
        <v>290</v>
      </c>
      <c r="F747" s="15">
        <v>130100</v>
      </c>
    </row>
    <row r="749" spans="1:7" s="11" customFormat="1" ht="12.75">
      <c r="A749" s="11" t="s">
        <v>238</v>
      </c>
      <c r="B749" s="11" t="s">
        <v>174</v>
      </c>
      <c r="C749" s="18">
        <v>1202</v>
      </c>
      <c r="D749" s="18">
        <v>311</v>
      </c>
      <c r="E749" s="18">
        <v>443</v>
      </c>
      <c r="F749" s="18"/>
      <c r="G749" s="18"/>
    </row>
    <row r="750" ht="12.75">
      <c r="B750" t="s">
        <v>485</v>
      </c>
    </row>
    <row r="751" spans="2:7" ht="12.75">
      <c r="B751" t="s">
        <v>90</v>
      </c>
      <c r="C751" s="15">
        <v>1202</v>
      </c>
      <c r="D751" s="15">
        <v>311</v>
      </c>
      <c r="E751" s="15">
        <v>443</v>
      </c>
      <c r="G751"/>
    </row>
    <row r="753" spans="1:7" ht="12.75">
      <c r="A753" s="11" t="s">
        <v>648</v>
      </c>
      <c r="B753" s="11" t="s">
        <v>92</v>
      </c>
      <c r="C753" s="18">
        <v>1402</v>
      </c>
      <c r="D753" s="18">
        <v>401</v>
      </c>
      <c r="E753" s="18">
        <v>260</v>
      </c>
      <c r="F753" s="18"/>
      <c r="G753" s="18"/>
    </row>
    <row r="754" ht="12.75">
      <c r="B754" t="s">
        <v>380</v>
      </c>
    </row>
    <row r="755" spans="2:6" ht="12.75">
      <c r="B755" t="s">
        <v>1037</v>
      </c>
      <c r="C755" s="15">
        <v>1402</v>
      </c>
      <c r="D755" s="15">
        <v>401</v>
      </c>
      <c r="E755" s="15">
        <v>260</v>
      </c>
      <c r="F755" s="15">
        <v>110100</v>
      </c>
    </row>
    <row r="756" spans="2:6" ht="12.75">
      <c r="B756" t="s">
        <v>538</v>
      </c>
      <c r="C756" s="15">
        <v>1402</v>
      </c>
      <c r="D756" s="15">
        <v>401</v>
      </c>
      <c r="E756" s="15">
        <v>260</v>
      </c>
      <c r="F756" s="15">
        <v>110200</v>
      </c>
    </row>
    <row r="757" ht="12.75">
      <c r="B757" t="s">
        <v>88</v>
      </c>
    </row>
    <row r="758" spans="2:6" ht="12.75">
      <c r="B758" t="s">
        <v>1173</v>
      </c>
      <c r="C758" s="15">
        <v>1402</v>
      </c>
      <c r="D758" s="15">
        <v>401</v>
      </c>
      <c r="E758" s="15">
        <v>260</v>
      </c>
      <c r="F758" s="15">
        <v>110300</v>
      </c>
    </row>
    <row r="759" ht="12.75">
      <c r="B759" t="s">
        <v>645</v>
      </c>
    </row>
    <row r="760" spans="2:6" ht="12.75">
      <c r="B760" t="s">
        <v>451</v>
      </c>
      <c r="C760" s="15">
        <v>1402</v>
      </c>
      <c r="D760" s="15">
        <v>401</v>
      </c>
      <c r="E760" s="15">
        <v>260</v>
      </c>
      <c r="F760" s="15">
        <v>110400</v>
      </c>
    </row>
    <row r="761" spans="2:6" ht="12.75">
      <c r="B761" t="s">
        <v>1022</v>
      </c>
      <c r="C761" s="15">
        <v>1402</v>
      </c>
      <c r="D761" s="15">
        <v>401</v>
      </c>
      <c r="E761" s="15">
        <v>260</v>
      </c>
      <c r="F761" s="15">
        <v>110700</v>
      </c>
    </row>
    <row r="762" spans="2:6" ht="12.75">
      <c r="B762" t="s">
        <v>766</v>
      </c>
      <c r="C762" s="15">
        <v>1402</v>
      </c>
      <c r="D762" s="15">
        <v>401</v>
      </c>
      <c r="E762" s="15">
        <v>260</v>
      </c>
      <c r="F762" s="15">
        <v>130300</v>
      </c>
    </row>
    <row r="763" ht="12.75">
      <c r="B763" t="s">
        <v>485</v>
      </c>
    </row>
    <row r="764" spans="2:6" ht="12.75">
      <c r="B764" t="s">
        <v>322</v>
      </c>
      <c r="C764" s="15">
        <v>1402</v>
      </c>
      <c r="D764" s="15">
        <v>401</v>
      </c>
      <c r="E764" s="15">
        <v>260</v>
      </c>
      <c r="F764" s="15">
        <v>130300</v>
      </c>
    </row>
    <row r="765" spans="2:6" ht="12.75">
      <c r="B765" t="s">
        <v>239</v>
      </c>
      <c r="C765" s="15">
        <v>1402</v>
      </c>
      <c r="D765" s="15">
        <v>401</v>
      </c>
      <c r="E765" s="15">
        <v>260</v>
      </c>
      <c r="F765" s="15">
        <v>130300</v>
      </c>
    </row>
    <row r="767" spans="1:7" ht="12.75">
      <c r="A767" s="11" t="s">
        <v>240</v>
      </c>
      <c r="B767" s="11" t="s">
        <v>585</v>
      </c>
      <c r="C767" s="18">
        <v>1407</v>
      </c>
      <c r="D767" s="18">
        <v>407</v>
      </c>
      <c r="E767" s="18">
        <v>272</v>
      </c>
      <c r="F767" s="18"/>
      <c r="G767" s="18"/>
    </row>
    <row r="768" ht="12.75">
      <c r="B768" t="s">
        <v>380</v>
      </c>
    </row>
    <row r="769" spans="2:6" ht="12.75">
      <c r="B769" t="s">
        <v>1037</v>
      </c>
      <c r="C769" s="15">
        <v>1407</v>
      </c>
      <c r="D769" s="15">
        <v>407</v>
      </c>
      <c r="E769" s="15">
        <v>272</v>
      </c>
      <c r="F769" s="15">
        <v>110100</v>
      </c>
    </row>
    <row r="770" spans="2:6" ht="12.75">
      <c r="B770" t="s">
        <v>538</v>
      </c>
      <c r="C770" s="15">
        <v>1407</v>
      </c>
      <c r="D770" s="15">
        <v>407</v>
      </c>
      <c r="E770" s="15">
        <v>272</v>
      </c>
      <c r="F770" s="15">
        <v>110200</v>
      </c>
    </row>
    <row r="771" ht="12.75">
      <c r="B771" t="s">
        <v>88</v>
      </c>
    </row>
    <row r="772" spans="2:6" ht="12.75">
      <c r="B772" t="s">
        <v>1173</v>
      </c>
      <c r="C772" s="15">
        <v>1407</v>
      </c>
      <c r="D772" s="15">
        <v>407</v>
      </c>
      <c r="E772" s="15">
        <v>272</v>
      </c>
      <c r="F772" s="15">
        <v>110300</v>
      </c>
    </row>
    <row r="774" spans="1:7" ht="12.75">
      <c r="A774" s="11" t="s">
        <v>649</v>
      </c>
      <c r="B774" s="11" t="s">
        <v>108</v>
      </c>
      <c r="C774" s="18">
        <v>1407</v>
      </c>
      <c r="D774" s="18">
        <v>407</v>
      </c>
      <c r="E774" s="18">
        <v>272</v>
      </c>
      <c r="F774" s="18"/>
      <c r="G774" s="18"/>
    </row>
    <row r="775" ht="12.75">
      <c r="B775" t="s">
        <v>380</v>
      </c>
    </row>
    <row r="776" spans="2:6" ht="12.75">
      <c r="B776" t="s">
        <v>1023</v>
      </c>
      <c r="C776" s="15">
        <v>1407</v>
      </c>
      <c r="D776" s="15">
        <v>407</v>
      </c>
      <c r="E776" s="15">
        <v>272</v>
      </c>
      <c r="F776" s="15">
        <v>130300</v>
      </c>
    </row>
    <row r="778" spans="1:7" ht="12.75">
      <c r="A778" s="11" t="s">
        <v>241</v>
      </c>
      <c r="B778" s="11" t="s">
        <v>650</v>
      </c>
      <c r="C778" s="18">
        <v>1501</v>
      </c>
      <c r="D778" s="18">
        <v>410</v>
      </c>
      <c r="E778" s="18">
        <v>280</v>
      </c>
      <c r="F778" s="18"/>
      <c r="G778" s="18"/>
    </row>
    <row r="779" spans="2:6" ht="12.75">
      <c r="B779" t="s">
        <v>166</v>
      </c>
      <c r="C779" s="15">
        <v>1501</v>
      </c>
      <c r="D779" s="15">
        <v>410</v>
      </c>
      <c r="E779" s="15">
        <v>280</v>
      </c>
      <c r="F779" s="15">
        <v>111000</v>
      </c>
    </row>
    <row r="780" spans="2:5" ht="12.75">
      <c r="B780" t="s">
        <v>458</v>
      </c>
      <c r="C780" s="15">
        <v>1501</v>
      </c>
      <c r="D780" s="15">
        <v>410</v>
      </c>
      <c r="E780" s="15">
        <v>280</v>
      </c>
    </row>
    <row r="781" ht="12.75">
      <c r="B781" t="s">
        <v>380</v>
      </c>
    </row>
    <row r="782" spans="2:6" ht="12.75">
      <c r="B782" t="s">
        <v>1037</v>
      </c>
      <c r="C782" s="15">
        <v>1501</v>
      </c>
      <c r="D782" s="15">
        <v>410</v>
      </c>
      <c r="E782" s="15">
        <v>280</v>
      </c>
      <c r="F782" s="15">
        <v>110100</v>
      </c>
    </row>
    <row r="783" spans="2:6" ht="12.75">
      <c r="B783" t="s">
        <v>538</v>
      </c>
      <c r="C783" s="15">
        <v>1501</v>
      </c>
      <c r="D783" s="15">
        <v>410</v>
      </c>
      <c r="E783" s="15">
        <v>280</v>
      </c>
      <c r="F783" s="15">
        <v>110200</v>
      </c>
    </row>
    <row r="784" ht="12.75">
      <c r="B784" t="s">
        <v>243</v>
      </c>
    </row>
    <row r="785" spans="2:6" ht="12.75">
      <c r="B785" t="s">
        <v>1016</v>
      </c>
      <c r="C785" s="15">
        <v>1501</v>
      </c>
      <c r="D785" s="15">
        <v>410</v>
      </c>
      <c r="E785" s="15">
        <v>280</v>
      </c>
      <c r="F785" s="15">
        <v>110300</v>
      </c>
    </row>
    <row r="786" spans="2:6" ht="12.75">
      <c r="B786" t="s">
        <v>1022</v>
      </c>
      <c r="C786" s="15">
        <v>1501</v>
      </c>
      <c r="D786" s="15">
        <v>410</v>
      </c>
      <c r="E786" s="15">
        <v>280</v>
      </c>
      <c r="F786" s="15">
        <v>110700</v>
      </c>
    </row>
    <row r="788" spans="1:7" ht="12.75">
      <c r="A788" s="11" t="s">
        <v>651</v>
      </c>
      <c r="B788" s="11" t="s">
        <v>175</v>
      </c>
      <c r="C788" s="18">
        <v>1501</v>
      </c>
      <c r="D788" s="18">
        <v>410</v>
      </c>
      <c r="E788" s="18">
        <v>284</v>
      </c>
      <c r="F788" s="18"/>
      <c r="G788" s="18"/>
    </row>
    <row r="789" ht="12.75">
      <c r="B789" s="14" t="s">
        <v>485</v>
      </c>
    </row>
    <row r="790" spans="2:5" ht="12.75">
      <c r="B790" t="s">
        <v>1022</v>
      </c>
      <c r="C790" s="15">
        <v>1501</v>
      </c>
      <c r="D790" s="15">
        <v>410</v>
      </c>
      <c r="E790" s="15">
        <v>284</v>
      </c>
    </row>
    <row r="792" spans="1:7" ht="12.75">
      <c r="A792" s="11" t="s">
        <v>767</v>
      </c>
      <c r="B792" s="11" t="s">
        <v>1077</v>
      </c>
      <c r="C792" s="18">
        <v>1701</v>
      </c>
      <c r="D792" s="18">
        <v>430</v>
      </c>
      <c r="E792" s="18">
        <v>302</v>
      </c>
      <c r="F792" s="18"/>
      <c r="G792" s="18"/>
    </row>
    <row r="793" ht="12.75">
      <c r="B793" t="s">
        <v>380</v>
      </c>
    </row>
    <row r="794" spans="2:6" ht="12.75">
      <c r="B794" t="s">
        <v>1037</v>
      </c>
      <c r="C794" s="15">
        <v>1701</v>
      </c>
      <c r="D794" s="15">
        <v>430</v>
      </c>
      <c r="E794" s="15">
        <v>302</v>
      </c>
      <c r="F794" s="15">
        <v>110100</v>
      </c>
    </row>
    <row r="795" spans="2:6" ht="12.75">
      <c r="B795" t="s">
        <v>538</v>
      </c>
      <c r="C795" s="15">
        <v>1701</v>
      </c>
      <c r="D795" s="15">
        <v>430</v>
      </c>
      <c r="E795" s="15">
        <v>302</v>
      </c>
      <c r="F795" s="15">
        <v>110200</v>
      </c>
    </row>
    <row r="796" ht="12.75">
      <c r="B796" t="s">
        <v>88</v>
      </c>
    </row>
    <row r="797" spans="2:6" ht="12.75">
      <c r="B797" t="s">
        <v>1173</v>
      </c>
      <c r="C797" s="15">
        <v>1701</v>
      </c>
      <c r="D797" s="15">
        <v>430</v>
      </c>
      <c r="E797" s="15">
        <v>302</v>
      </c>
      <c r="F797" s="15">
        <v>110300</v>
      </c>
    </row>
    <row r="798" spans="2:6" ht="12.75">
      <c r="B798" t="s">
        <v>1019</v>
      </c>
      <c r="C798" s="15">
        <v>1701</v>
      </c>
      <c r="D798" s="15">
        <v>430</v>
      </c>
      <c r="E798" s="15">
        <v>302</v>
      </c>
      <c r="F798" s="15">
        <v>110600</v>
      </c>
    </row>
    <row r="799" spans="2:6" ht="12.75">
      <c r="B799" t="s">
        <v>1022</v>
      </c>
      <c r="C799" s="15">
        <v>1701</v>
      </c>
      <c r="D799" s="15">
        <v>430</v>
      </c>
      <c r="E799" s="15">
        <v>302</v>
      </c>
      <c r="F799" s="15">
        <v>110700</v>
      </c>
    </row>
    <row r="801" ht="12.75">
      <c r="B801" t="s">
        <v>647</v>
      </c>
    </row>
    <row r="802" spans="2:6" ht="12.75">
      <c r="B802" t="s">
        <v>506</v>
      </c>
      <c r="C802" s="15">
        <v>1701</v>
      </c>
      <c r="D802" s="15">
        <v>430</v>
      </c>
      <c r="E802" s="15">
        <v>302</v>
      </c>
      <c r="F802" s="15">
        <v>111000</v>
      </c>
    </row>
    <row r="803" spans="2:6" ht="12.75">
      <c r="B803" t="s">
        <v>1023</v>
      </c>
      <c r="C803" s="15">
        <v>1701</v>
      </c>
      <c r="D803" s="15">
        <v>430</v>
      </c>
      <c r="E803" s="15">
        <v>302</v>
      </c>
      <c r="F803" s="15">
        <v>130300</v>
      </c>
    </row>
    <row r="804" ht="12.75">
      <c r="B804" t="s">
        <v>594</v>
      </c>
    </row>
    <row r="805" ht="12.75">
      <c r="B805" t="s">
        <v>233</v>
      </c>
    </row>
    <row r="806" spans="2:6" ht="12.75">
      <c r="B806" s="14" t="s">
        <v>244</v>
      </c>
      <c r="C806" s="24">
        <v>1701</v>
      </c>
      <c r="D806" s="24">
        <v>430</v>
      </c>
      <c r="E806" s="24">
        <v>302</v>
      </c>
      <c r="F806" s="15">
        <v>130300</v>
      </c>
    </row>
    <row r="807" ht="12.75">
      <c r="B807" t="s">
        <v>245</v>
      </c>
    </row>
    <row r="808" spans="2:6" ht="12.75">
      <c r="B808" t="s">
        <v>246</v>
      </c>
      <c r="C808" s="15">
        <v>1701</v>
      </c>
      <c r="D808" s="15">
        <v>430</v>
      </c>
      <c r="E808" s="15">
        <v>302</v>
      </c>
      <c r="F808" s="15">
        <v>240100</v>
      </c>
    </row>
    <row r="810" spans="1:7" ht="12.75">
      <c r="A810" s="11" t="s">
        <v>1144</v>
      </c>
      <c r="B810" s="11" t="s">
        <v>1141</v>
      </c>
      <c r="G810" s="18"/>
    </row>
    <row r="811" spans="1:7" ht="12.75">
      <c r="A811" s="11" t="s">
        <v>1145</v>
      </c>
      <c r="B811" s="11" t="s">
        <v>1244</v>
      </c>
      <c r="C811" s="18" t="s">
        <v>1175</v>
      </c>
      <c r="D811" s="18" t="s">
        <v>1176</v>
      </c>
      <c r="E811" s="18" t="s">
        <v>99</v>
      </c>
      <c r="F811" s="18"/>
      <c r="G811" s="18"/>
    </row>
    <row r="812" ht="12.75">
      <c r="B812" t="s">
        <v>380</v>
      </c>
    </row>
    <row r="813" spans="2:6" ht="12.75">
      <c r="B813" t="s">
        <v>1037</v>
      </c>
      <c r="C813" s="15" t="s">
        <v>1175</v>
      </c>
      <c r="D813" s="15" t="s">
        <v>1176</v>
      </c>
      <c r="E813" s="15" t="s">
        <v>99</v>
      </c>
      <c r="F813" s="15">
        <v>110100</v>
      </c>
    </row>
    <row r="814" spans="2:6" ht="12.75">
      <c r="B814" t="s">
        <v>538</v>
      </c>
      <c r="C814" s="15" t="s">
        <v>1175</v>
      </c>
      <c r="D814" s="15" t="s">
        <v>1176</v>
      </c>
      <c r="E814" s="15" t="s">
        <v>99</v>
      </c>
      <c r="F814" s="15">
        <v>110200</v>
      </c>
    </row>
    <row r="815" ht="12.75">
      <c r="B815" t="s">
        <v>88</v>
      </c>
    </row>
    <row r="816" spans="2:6" ht="12.75">
      <c r="B816" t="s">
        <v>1173</v>
      </c>
      <c r="C816" s="15" t="s">
        <v>1175</v>
      </c>
      <c r="D816" s="15" t="s">
        <v>1176</v>
      </c>
      <c r="E816" s="15" t="s">
        <v>99</v>
      </c>
      <c r="F816" s="15">
        <v>110300</v>
      </c>
    </row>
    <row r="817" ht="12.75">
      <c r="B817" t="s">
        <v>645</v>
      </c>
    </row>
    <row r="818" spans="2:6" ht="12.75">
      <c r="B818" t="s">
        <v>451</v>
      </c>
      <c r="C818" s="15" t="s">
        <v>1175</v>
      </c>
      <c r="D818" s="15" t="s">
        <v>1176</v>
      </c>
      <c r="E818" s="15" t="s">
        <v>99</v>
      </c>
      <c r="F818" s="15">
        <v>110400</v>
      </c>
    </row>
    <row r="819" spans="2:6" ht="12.75">
      <c r="B819" t="s">
        <v>1018</v>
      </c>
      <c r="C819" s="15" t="s">
        <v>1175</v>
      </c>
      <c r="D819" s="15" t="s">
        <v>1176</v>
      </c>
      <c r="E819" s="15" t="s">
        <v>99</v>
      </c>
      <c r="F819" s="15">
        <v>110500</v>
      </c>
    </row>
    <row r="820" spans="2:6" ht="12.75">
      <c r="B820" t="s">
        <v>1019</v>
      </c>
      <c r="C820" s="15" t="s">
        <v>1175</v>
      </c>
      <c r="D820" s="15" t="s">
        <v>1176</v>
      </c>
      <c r="E820" s="15" t="s">
        <v>99</v>
      </c>
      <c r="F820" s="15">
        <v>110600</v>
      </c>
    </row>
    <row r="821" spans="2:6" ht="12.75">
      <c r="B821" t="s">
        <v>1022</v>
      </c>
      <c r="C821" s="15" t="s">
        <v>1175</v>
      </c>
      <c r="D821" s="15" t="s">
        <v>1176</v>
      </c>
      <c r="E821" s="15" t="s">
        <v>99</v>
      </c>
      <c r="F821" s="15">
        <v>110700</v>
      </c>
    </row>
    <row r="822" ht="12.75">
      <c r="B822" t="s">
        <v>647</v>
      </c>
    </row>
    <row r="823" spans="2:6" ht="12.75">
      <c r="B823" t="s">
        <v>506</v>
      </c>
      <c r="C823" s="15" t="s">
        <v>1175</v>
      </c>
      <c r="D823" s="15" t="s">
        <v>1176</v>
      </c>
      <c r="E823" s="15" t="s">
        <v>99</v>
      </c>
      <c r="F823" s="15">
        <v>111000</v>
      </c>
    </row>
    <row r="825" spans="1:7" ht="12.75">
      <c r="A825" s="11" t="s">
        <v>1146</v>
      </c>
      <c r="B825" s="11" t="s">
        <v>173</v>
      </c>
      <c r="C825" s="18">
        <v>1201</v>
      </c>
      <c r="D825" s="18">
        <v>310</v>
      </c>
      <c r="E825" s="18">
        <v>290</v>
      </c>
      <c r="F825" s="18"/>
      <c r="G825" s="18"/>
    </row>
    <row r="826" ht="12.75">
      <c r="B826" t="s">
        <v>380</v>
      </c>
    </row>
    <row r="827" spans="2:6" ht="12.75">
      <c r="B827" t="s">
        <v>90</v>
      </c>
      <c r="C827" s="15">
        <v>1201</v>
      </c>
      <c r="D827" s="15">
        <v>310</v>
      </c>
      <c r="E827" s="15">
        <v>290</v>
      </c>
      <c r="F827" s="15">
        <v>130100</v>
      </c>
    </row>
    <row r="829" spans="1:7" ht="12.75">
      <c r="A829" s="11" t="s">
        <v>1147</v>
      </c>
      <c r="B829" s="11" t="s">
        <v>174</v>
      </c>
      <c r="C829" s="18">
        <v>1202</v>
      </c>
      <c r="D829" s="18">
        <v>311</v>
      </c>
      <c r="E829" s="18">
        <v>443</v>
      </c>
      <c r="F829" s="18"/>
      <c r="G829" s="18"/>
    </row>
    <row r="830" ht="12.75">
      <c r="B830" t="s">
        <v>380</v>
      </c>
    </row>
    <row r="831" spans="2:6" ht="12.75">
      <c r="B831" t="s">
        <v>90</v>
      </c>
      <c r="C831" s="15">
        <v>1202</v>
      </c>
      <c r="D831" s="15">
        <v>311</v>
      </c>
      <c r="E831" s="15">
        <v>443</v>
      </c>
      <c r="F831" s="15">
        <v>130100</v>
      </c>
    </row>
    <row r="833" spans="1:2" ht="12.75">
      <c r="A833" s="11" t="s">
        <v>653</v>
      </c>
      <c r="B833" s="11" t="s">
        <v>577</v>
      </c>
    </row>
    <row r="834" spans="2:7" ht="12.75">
      <c r="B834" s="11" t="s">
        <v>1079</v>
      </c>
      <c r="C834" s="18">
        <v>1203</v>
      </c>
      <c r="D834" s="18">
        <v>311</v>
      </c>
      <c r="E834" s="18">
        <v>444</v>
      </c>
      <c r="F834" s="18"/>
      <c r="G834" s="18"/>
    </row>
    <row r="835" ht="12.75">
      <c r="B835" t="s">
        <v>380</v>
      </c>
    </row>
    <row r="836" spans="2:6" ht="12.75">
      <c r="B836" t="s">
        <v>90</v>
      </c>
      <c r="C836" s="15">
        <v>1203</v>
      </c>
      <c r="D836" s="15">
        <v>311</v>
      </c>
      <c r="E836" s="15">
        <v>444</v>
      </c>
      <c r="F836" s="15">
        <v>130100</v>
      </c>
    </row>
    <row r="838" spans="1:7" ht="12.75">
      <c r="A838" s="11" t="s">
        <v>654</v>
      </c>
      <c r="B838" s="11" t="s">
        <v>92</v>
      </c>
      <c r="C838" s="18">
        <v>1402</v>
      </c>
      <c r="D838" s="18">
        <v>401</v>
      </c>
      <c r="E838" s="18">
        <v>260</v>
      </c>
      <c r="F838" s="18"/>
      <c r="G838" s="18"/>
    </row>
    <row r="839" ht="12.75">
      <c r="B839" t="s">
        <v>380</v>
      </c>
    </row>
    <row r="840" spans="2:6" ht="12.75">
      <c r="B840" t="s">
        <v>1037</v>
      </c>
      <c r="C840" s="15">
        <v>1402</v>
      </c>
      <c r="D840" s="15">
        <v>401</v>
      </c>
      <c r="E840" s="15">
        <v>260</v>
      </c>
      <c r="F840" s="15">
        <v>110100</v>
      </c>
    </row>
    <row r="841" spans="2:6" ht="12.75">
      <c r="B841" t="s">
        <v>538</v>
      </c>
      <c r="C841" s="15">
        <v>1402</v>
      </c>
      <c r="D841" s="15">
        <v>401</v>
      </c>
      <c r="E841" s="15">
        <v>260</v>
      </c>
      <c r="F841" s="15">
        <v>110200</v>
      </c>
    </row>
    <row r="842" ht="12.75">
      <c r="B842" t="s">
        <v>88</v>
      </c>
    </row>
    <row r="843" spans="2:6" ht="12.75">
      <c r="B843" t="s">
        <v>1173</v>
      </c>
      <c r="C843" s="15">
        <v>1402</v>
      </c>
      <c r="D843" s="15">
        <v>401</v>
      </c>
      <c r="E843" s="15">
        <v>260</v>
      </c>
      <c r="F843" s="15">
        <v>110300</v>
      </c>
    </row>
    <row r="844" ht="12.75">
      <c r="B844" t="s">
        <v>645</v>
      </c>
    </row>
    <row r="845" spans="2:6" ht="12.75">
      <c r="B845" t="s">
        <v>451</v>
      </c>
      <c r="C845" s="15">
        <v>1402</v>
      </c>
      <c r="D845" s="15">
        <v>401</v>
      </c>
      <c r="E845" s="15">
        <v>260</v>
      </c>
      <c r="F845" s="15">
        <v>110400</v>
      </c>
    </row>
    <row r="846" spans="2:6" ht="12.75">
      <c r="B846" t="s">
        <v>1018</v>
      </c>
      <c r="C846" s="15">
        <v>1402</v>
      </c>
      <c r="D846" s="15">
        <v>401</v>
      </c>
      <c r="E846" s="15">
        <v>260</v>
      </c>
      <c r="F846" s="15">
        <v>110500</v>
      </c>
    </row>
    <row r="847" spans="2:6" ht="12.75">
      <c r="B847" t="s">
        <v>1019</v>
      </c>
      <c r="C847" s="15">
        <v>1402</v>
      </c>
      <c r="D847" s="15">
        <v>401</v>
      </c>
      <c r="E847" s="15">
        <v>260</v>
      </c>
      <c r="F847" s="15">
        <v>110600</v>
      </c>
    </row>
    <row r="848" spans="2:6" ht="12.75">
      <c r="B848" t="s">
        <v>1022</v>
      </c>
      <c r="C848" s="15">
        <v>1402</v>
      </c>
      <c r="D848" s="15">
        <v>401</v>
      </c>
      <c r="E848" s="15">
        <v>260</v>
      </c>
      <c r="F848" s="15">
        <v>110700</v>
      </c>
    </row>
    <row r="849" ht="12.75">
      <c r="B849" t="s">
        <v>647</v>
      </c>
    </row>
    <row r="850" spans="2:6" ht="12.75">
      <c r="B850" t="s">
        <v>506</v>
      </c>
      <c r="C850" s="15">
        <v>1402</v>
      </c>
      <c r="D850" s="15">
        <v>401</v>
      </c>
      <c r="E850" s="15">
        <v>260</v>
      </c>
      <c r="F850" s="15">
        <v>111000</v>
      </c>
    </row>
    <row r="851" spans="2:6" ht="12.75">
      <c r="B851" t="s">
        <v>1023</v>
      </c>
      <c r="C851" s="15">
        <v>1402</v>
      </c>
      <c r="D851" s="15">
        <v>401</v>
      </c>
      <c r="E851" s="15">
        <v>260</v>
      </c>
      <c r="F851" s="15">
        <v>130300</v>
      </c>
    </row>
    <row r="852" ht="12.75">
      <c r="B852" t="s">
        <v>485</v>
      </c>
    </row>
    <row r="853" spans="2:6" ht="12.75">
      <c r="B853" t="s">
        <v>247</v>
      </c>
      <c r="C853" s="15">
        <v>1402</v>
      </c>
      <c r="D853" s="15">
        <v>401</v>
      </c>
      <c r="E853" s="15">
        <v>260</v>
      </c>
      <c r="F853" s="15">
        <v>130300</v>
      </c>
    </row>
    <row r="854" spans="2:6" ht="12.75">
      <c r="B854" t="s">
        <v>248</v>
      </c>
      <c r="C854" s="15">
        <v>1402</v>
      </c>
      <c r="D854" s="15">
        <v>401</v>
      </c>
      <c r="E854" s="15">
        <v>260</v>
      </c>
      <c r="F854" s="15">
        <v>130300</v>
      </c>
    </row>
    <row r="855" spans="2:6" ht="12.75">
      <c r="B855" t="s">
        <v>249</v>
      </c>
      <c r="C855" s="15">
        <v>1402</v>
      </c>
      <c r="D855" s="15">
        <v>401</v>
      </c>
      <c r="E855" s="15">
        <v>260</v>
      </c>
      <c r="F855" s="15">
        <v>240300</v>
      </c>
    </row>
    <row r="858" spans="1:7" ht="12.75">
      <c r="A858" s="11" t="s">
        <v>655</v>
      </c>
      <c r="B858" s="11" t="s">
        <v>585</v>
      </c>
      <c r="C858" s="18">
        <v>1407</v>
      </c>
      <c r="D858" s="18">
        <v>407</v>
      </c>
      <c r="E858" s="18">
        <v>272</v>
      </c>
      <c r="F858" s="18"/>
      <c r="G858" s="18"/>
    </row>
    <row r="859" ht="12.75">
      <c r="B859" t="s">
        <v>380</v>
      </c>
    </row>
    <row r="860" spans="2:6" ht="12.75">
      <c r="B860" t="s">
        <v>1037</v>
      </c>
      <c r="C860" s="15">
        <v>1407</v>
      </c>
      <c r="D860" s="15">
        <v>407</v>
      </c>
      <c r="E860" s="15">
        <v>272</v>
      </c>
      <c r="F860" s="15">
        <v>110100</v>
      </c>
    </row>
    <row r="861" spans="2:6" ht="12.75">
      <c r="B861" t="s">
        <v>538</v>
      </c>
      <c r="C861" s="15">
        <v>1407</v>
      </c>
      <c r="D861" s="15">
        <v>407</v>
      </c>
      <c r="E861" s="15">
        <v>272</v>
      </c>
      <c r="F861" s="15">
        <v>110200</v>
      </c>
    </row>
    <row r="862" ht="12.75">
      <c r="B862" t="s">
        <v>645</v>
      </c>
    </row>
    <row r="863" spans="2:6" ht="12.75">
      <c r="B863" t="s">
        <v>451</v>
      </c>
      <c r="C863" s="15">
        <v>1407</v>
      </c>
      <c r="D863" s="15">
        <v>407</v>
      </c>
      <c r="E863" s="15">
        <v>272</v>
      </c>
      <c r="F863" s="15">
        <v>110400</v>
      </c>
    </row>
    <row r="865" spans="1:7" s="11" customFormat="1" ht="12.75">
      <c r="A865" s="11" t="s">
        <v>656</v>
      </c>
      <c r="B865" s="11" t="s">
        <v>108</v>
      </c>
      <c r="C865" s="18">
        <v>1407</v>
      </c>
      <c r="D865" s="18">
        <v>407</v>
      </c>
      <c r="E865" s="18">
        <v>272</v>
      </c>
      <c r="F865" s="18"/>
      <c r="G865" s="18"/>
    </row>
    <row r="866" ht="12.75">
      <c r="B866" t="s">
        <v>485</v>
      </c>
    </row>
    <row r="867" spans="2:6" ht="12.75">
      <c r="B867" t="s">
        <v>250</v>
      </c>
      <c r="C867" s="15">
        <v>1407</v>
      </c>
      <c r="D867" s="15">
        <v>407</v>
      </c>
      <c r="E867" s="15">
        <v>272</v>
      </c>
      <c r="F867" s="15">
        <v>130300</v>
      </c>
    </row>
    <row r="869" spans="1:7" ht="12.75">
      <c r="A869" s="11" t="s">
        <v>657</v>
      </c>
      <c r="B869" s="11" t="s">
        <v>97</v>
      </c>
      <c r="C869" s="18">
        <v>1501</v>
      </c>
      <c r="D869" s="18">
        <v>410</v>
      </c>
      <c r="E869" s="18">
        <v>280</v>
      </c>
      <c r="F869" s="18"/>
      <c r="G869" s="18"/>
    </row>
    <row r="870" spans="1:6" ht="12.75">
      <c r="A870" s="11"/>
      <c r="B870" s="14" t="s">
        <v>166</v>
      </c>
      <c r="C870" s="15">
        <v>1501</v>
      </c>
      <c r="D870" s="15">
        <v>410</v>
      </c>
      <c r="E870" s="15">
        <v>280</v>
      </c>
      <c r="F870" s="15">
        <v>111000</v>
      </c>
    </row>
    <row r="871" spans="1:5" ht="12.75">
      <c r="A871" s="11"/>
      <c r="B871" s="14" t="s">
        <v>458</v>
      </c>
      <c r="C871" s="15">
        <v>1501</v>
      </c>
      <c r="D871" s="15">
        <v>410</v>
      </c>
      <c r="E871" s="15">
        <v>280</v>
      </c>
    </row>
    <row r="872" ht="12.75">
      <c r="B872" t="s">
        <v>380</v>
      </c>
    </row>
    <row r="873" spans="2:6" ht="12.75">
      <c r="B873" t="s">
        <v>1037</v>
      </c>
      <c r="C873" s="15">
        <v>1501</v>
      </c>
      <c r="D873" s="15">
        <v>410</v>
      </c>
      <c r="E873" s="15">
        <v>280</v>
      </c>
      <c r="F873" s="15">
        <v>110100</v>
      </c>
    </row>
    <row r="874" spans="2:6" ht="12.75">
      <c r="B874" t="s">
        <v>538</v>
      </c>
      <c r="C874" s="15">
        <v>1501</v>
      </c>
      <c r="D874" s="15">
        <v>410</v>
      </c>
      <c r="E874" s="15">
        <v>280</v>
      </c>
      <c r="F874" s="15">
        <v>110200</v>
      </c>
    </row>
    <row r="875" ht="12.75">
      <c r="B875" t="s">
        <v>88</v>
      </c>
    </row>
    <row r="876" spans="2:6" ht="12.75">
      <c r="B876" t="s">
        <v>1173</v>
      </c>
      <c r="C876" s="15">
        <v>1501</v>
      </c>
      <c r="D876" s="15">
        <v>410</v>
      </c>
      <c r="E876" s="15">
        <v>280</v>
      </c>
      <c r="F876" s="15">
        <v>110300</v>
      </c>
    </row>
    <row r="877" ht="12.75">
      <c r="B877" t="s">
        <v>645</v>
      </c>
    </row>
    <row r="878" spans="2:6" ht="12.75">
      <c r="B878" t="s">
        <v>451</v>
      </c>
      <c r="C878" s="15">
        <v>1501</v>
      </c>
      <c r="D878" s="15">
        <v>410</v>
      </c>
      <c r="E878" s="15">
        <v>280</v>
      </c>
      <c r="F878" s="15">
        <v>110400</v>
      </c>
    </row>
    <row r="879" spans="2:6" ht="12.75">
      <c r="B879" t="s">
        <v>1022</v>
      </c>
      <c r="C879" s="15">
        <v>1501</v>
      </c>
      <c r="D879" s="15">
        <v>410</v>
      </c>
      <c r="E879" s="15">
        <v>280</v>
      </c>
      <c r="F879" s="15">
        <v>110700</v>
      </c>
    </row>
    <row r="880" ht="12.75">
      <c r="B880" t="s">
        <v>1197</v>
      </c>
    </row>
    <row r="881" spans="2:6" ht="12.75">
      <c r="B881" t="s">
        <v>1198</v>
      </c>
      <c r="C881" s="15">
        <v>1501</v>
      </c>
      <c r="D881" s="15">
        <v>410</v>
      </c>
      <c r="E881" s="15">
        <v>280</v>
      </c>
      <c r="F881" s="15">
        <v>111000</v>
      </c>
    </row>
    <row r="883" spans="1:7" ht="12.75">
      <c r="A883" s="11" t="s">
        <v>658</v>
      </c>
      <c r="B883" s="11" t="s">
        <v>175</v>
      </c>
      <c r="C883" s="18">
        <v>1501</v>
      </c>
      <c r="D883" s="18">
        <v>410</v>
      </c>
      <c r="E883" s="18">
        <v>284</v>
      </c>
      <c r="F883" s="18"/>
      <c r="G883" s="18"/>
    </row>
    <row r="884" ht="12.75">
      <c r="B884" t="s">
        <v>380</v>
      </c>
    </row>
    <row r="885" ht="12.75">
      <c r="B885" t="s">
        <v>88</v>
      </c>
    </row>
    <row r="886" spans="2:6" ht="12.75">
      <c r="B886" t="s">
        <v>1173</v>
      </c>
      <c r="C886" s="15">
        <v>1501</v>
      </c>
      <c r="D886" s="15">
        <v>410</v>
      </c>
      <c r="E886" s="15">
        <v>284</v>
      </c>
      <c r="F886" s="15">
        <v>110300</v>
      </c>
    </row>
    <row r="887" spans="2:6" ht="12.75">
      <c r="B887" t="s">
        <v>1022</v>
      </c>
      <c r="C887" s="15">
        <v>1501</v>
      </c>
      <c r="D887" s="15">
        <v>410</v>
      </c>
      <c r="E887" s="15">
        <v>284</v>
      </c>
      <c r="F887" s="15">
        <v>110700</v>
      </c>
    </row>
    <row r="889" spans="1:7" ht="12.75">
      <c r="A889" s="11" t="s">
        <v>251</v>
      </c>
      <c r="B889" s="11" t="s">
        <v>1077</v>
      </c>
      <c r="C889" s="18">
        <v>1701</v>
      </c>
      <c r="D889" s="18">
        <v>430</v>
      </c>
      <c r="E889" s="18">
        <v>302</v>
      </c>
      <c r="F889" s="18"/>
      <c r="G889" s="18"/>
    </row>
    <row r="890" ht="12.75">
      <c r="B890" t="s">
        <v>380</v>
      </c>
    </row>
    <row r="891" spans="2:6" ht="12.75">
      <c r="B891" t="s">
        <v>1037</v>
      </c>
      <c r="C891" s="15">
        <v>1701</v>
      </c>
      <c r="D891" s="15">
        <v>430</v>
      </c>
      <c r="E891" s="15">
        <v>302</v>
      </c>
      <c r="F891" s="15">
        <v>110100</v>
      </c>
    </row>
    <row r="892" spans="2:6" ht="12.75">
      <c r="B892" t="s">
        <v>538</v>
      </c>
      <c r="C892" s="15">
        <v>1701</v>
      </c>
      <c r="D892" s="15">
        <v>430</v>
      </c>
      <c r="E892" s="15">
        <v>302</v>
      </c>
      <c r="F892" s="15">
        <v>110200</v>
      </c>
    </row>
    <row r="893" ht="12.75">
      <c r="B893" t="s">
        <v>88</v>
      </c>
    </row>
    <row r="894" spans="2:6" ht="12.75">
      <c r="B894" t="s">
        <v>1173</v>
      </c>
      <c r="C894" s="15">
        <v>1701</v>
      </c>
      <c r="D894" s="15">
        <v>430</v>
      </c>
      <c r="E894" s="15">
        <v>302</v>
      </c>
      <c r="F894" s="15">
        <v>110300</v>
      </c>
    </row>
    <row r="895" ht="12.75">
      <c r="B895" t="s">
        <v>645</v>
      </c>
    </row>
    <row r="896" spans="2:6" ht="12.75">
      <c r="B896" t="s">
        <v>451</v>
      </c>
      <c r="C896" s="15">
        <v>1701</v>
      </c>
      <c r="D896" s="15">
        <v>430</v>
      </c>
      <c r="E896" s="15">
        <v>302</v>
      </c>
      <c r="F896" s="15">
        <v>110400</v>
      </c>
    </row>
    <row r="897" spans="2:6" ht="12.75">
      <c r="B897" t="s">
        <v>1019</v>
      </c>
      <c r="C897" s="15">
        <v>1701</v>
      </c>
      <c r="D897" s="15">
        <v>430</v>
      </c>
      <c r="E897" s="15">
        <v>302</v>
      </c>
      <c r="F897" s="15">
        <v>110600</v>
      </c>
    </row>
    <row r="898" spans="2:6" ht="12.75">
      <c r="B898" t="s">
        <v>1022</v>
      </c>
      <c r="C898" s="15">
        <v>1701</v>
      </c>
      <c r="D898" s="15">
        <v>430</v>
      </c>
      <c r="E898" s="15">
        <v>302</v>
      </c>
      <c r="F898" s="15">
        <v>110700</v>
      </c>
    </row>
    <row r="899" ht="12.75">
      <c r="B899" t="s">
        <v>647</v>
      </c>
    </row>
    <row r="900" spans="2:6" ht="12.75">
      <c r="B900" t="s">
        <v>506</v>
      </c>
      <c r="C900" s="15">
        <v>1701</v>
      </c>
      <c r="D900" s="15">
        <v>430</v>
      </c>
      <c r="E900" s="15">
        <v>302</v>
      </c>
      <c r="F900" s="15">
        <v>111000</v>
      </c>
    </row>
    <row r="901" spans="2:6" ht="12.75">
      <c r="B901" t="s">
        <v>1023</v>
      </c>
      <c r="C901" s="15">
        <v>1701</v>
      </c>
      <c r="D901" s="15">
        <v>430</v>
      </c>
      <c r="E901" s="15">
        <v>302</v>
      </c>
      <c r="F901" s="15">
        <v>130300</v>
      </c>
    </row>
    <row r="902" ht="12.75">
      <c r="B902" t="s">
        <v>485</v>
      </c>
    </row>
    <row r="903" spans="2:6" ht="12.75">
      <c r="B903" t="s">
        <v>252</v>
      </c>
      <c r="C903" s="15">
        <v>1701</v>
      </c>
      <c r="D903" s="15">
        <v>430</v>
      </c>
      <c r="E903" s="15">
        <v>302</v>
      </c>
      <c r="F903" s="15">
        <v>130300</v>
      </c>
    </row>
    <row r="905" spans="1:2" ht="12.75">
      <c r="A905" t="s">
        <v>253</v>
      </c>
      <c r="B905" t="s">
        <v>603</v>
      </c>
    </row>
    <row r="906" spans="1:7" ht="12.75">
      <c r="A906" s="11" t="s">
        <v>1149</v>
      </c>
      <c r="B906" s="11" t="s">
        <v>1244</v>
      </c>
      <c r="C906" s="18" t="s">
        <v>1175</v>
      </c>
      <c r="D906" s="18" t="s">
        <v>1176</v>
      </c>
      <c r="E906" s="18" t="s">
        <v>99</v>
      </c>
      <c r="F906" s="18"/>
      <c r="G906" s="18"/>
    </row>
    <row r="907" ht="12.75">
      <c r="B907" t="s">
        <v>380</v>
      </c>
    </row>
    <row r="908" spans="2:6" ht="12.75">
      <c r="B908" t="s">
        <v>1037</v>
      </c>
      <c r="C908" s="15" t="s">
        <v>1175</v>
      </c>
      <c r="D908" s="15" t="s">
        <v>1176</v>
      </c>
      <c r="E908" s="15" t="s">
        <v>99</v>
      </c>
      <c r="F908" s="15">
        <v>110100</v>
      </c>
    </row>
    <row r="909" spans="2:6" ht="12.75">
      <c r="B909" t="s">
        <v>538</v>
      </c>
      <c r="C909" s="15" t="s">
        <v>1175</v>
      </c>
      <c r="D909" s="15" t="s">
        <v>1176</v>
      </c>
      <c r="E909" s="15" t="s">
        <v>99</v>
      </c>
      <c r="F909" s="15">
        <v>110200</v>
      </c>
    </row>
    <row r="910" ht="12.75">
      <c r="B910" t="s">
        <v>660</v>
      </c>
    </row>
    <row r="911" spans="2:6" ht="12.75">
      <c r="B911" t="s">
        <v>1173</v>
      </c>
      <c r="C911" s="15" t="s">
        <v>1175</v>
      </c>
      <c r="D911" s="15" t="s">
        <v>1176</v>
      </c>
      <c r="E911" s="15" t="s">
        <v>99</v>
      </c>
      <c r="F911" s="15">
        <v>110300</v>
      </c>
    </row>
    <row r="912" spans="2:6" ht="12.75">
      <c r="B912" t="s">
        <v>617</v>
      </c>
      <c r="C912" s="15" t="s">
        <v>1175</v>
      </c>
      <c r="D912" s="15" t="s">
        <v>1176</v>
      </c>
      <c r="E912" s="15" t="s">
        <v>99</v>
      </c>
      <c r="F912" s="15">
        <v>110400</v>
      </c>
    </row>
    <row r="913" spans="2:6" ht="12.75">
      <c r="B913" t="s">
        <v>1019</v>
      </c>
      <c r="C913" s="15" t="s">
        <v>1175</v>
      </c>
      <c r="D913" s="15" t="s">
        <v>1176</v>
      </c>
      <c r="E913" s="15" t="s">
        <v>99</v>
      </c>
      <c r="F913" s="15">
        <v>110600</v>
      </c>
    </row>
    <row r="914" spans="2:6" ht="12.75">
      <c r="B914" t="s">
        <v>1022</v>
      </c>
      <c r="C914" s="15" t="s">
        <v>1175</v>
      </c>
      <c r="D914" s="15" t="s">
        <v>1176</v>
      </c>
      <c r="E914" s="15" t="s">
        <v>99</v>
      </c>
      <c r="F914" s="15">
        <v>110700</v>
      </c>
    </row>
    <row r="915" spans="1:7" ht="12.75">
      <c r="A915" s="11" t="s">
        <v>1150</v>
      </c>
      <c r="B915" s="11" t="s">
        <v>173</v>
      </c>
      <c r="C915" s="18">
        <v>1201</v>
      </c>
      <c r="D915" s="18">
        <v>310</v>
      </c>
      <c r="E915" s="18">
        <v>290</v>
      </c>
      <c r="F915" s="18"/>
      <c r="G915" s="18"/>
    </row>
    <row r="916" ht="12.75">
      <c r="B916" t="s">
        <v>380</v>
      </c>
    </row>
    <row r="917" spans="2:6" ht="12.75">
      <c r="B917" t="s">
        <v>90</v>
      </c>
      <c r="C917" s="15">
        <v>1201</v>
      </c>
      <c r="D917" s="15">
        <v>310</v>
      </c>
      <c r="E917" s="15">
        <v>290</v>
      </c>
      <c r="F917" s="15">
        <v>130100</v>
      </c>
    </row>
    <row r="919" spans="1:7" s="11" customFormat="1" ht="12.75">
      <c r="A919" s="11" t="s">
        <v>1151</v>
      </c>
      <c r="B919" s="11" t="s">
        <v>1078</v>
      </c>
      <c r="C919" s="18">
        <v>1401</v>
      </c>
      <c r="D919" s="18">
        <v>400</v>
      </c>
      <c r="E919" s="18">
        <v>259</v>
      </c>
      <c r="F919" s="18"/>
      <c r="G919" s="18"/>
    </row>
    <row r="920" ht="12.75">
      <c r="B920" t="s">
        <v>380</v>
      </c>
    </row>
    <row r="921" spans="2:6" ht="12.75">
      <c r="B921" t="s">
        <v>1037</v>
      </c>
      <c r="C921" s="15">
        <v>1401</v>
      </c>
      <c r="D921" s="15">
        <v>400</v>
      </c>
      <c r="E921" s="15">
        <v>259</v>
      </c>
      <c r="F921" s="15">
        <v>110100</v>
      </c>
    </row>
    <row r="922" spans="2:6" ht="12.75">
      <c r="B922" t="s">
        <v>538</v>
      </c>
      <c r="C922" s="15">
        <v>1401</v>
      </c>
      <c r="D922" s="15">
        <v>400</v>
      </c>
      <c r="E922" s="15">
        <v>259</v>
      </c>
      <c r="F922" s="15">
        <v>110200</v>
      </c>
    </row>
    <row r="923" ht="12.75">
      <c r="B923" t="s">
        <v>660</v>
      </c>
    </row>
    <row r="924" spans="2:6" ht="12.75">
      <c r="B924" t="s">
        <v>1173</v>
      </c>
      <c r="C924" s="15">
        <v>1401</v>
      </c>
      <c r="D924" s="15">
        <v>400</v>
      </c>
      <c r="E924" s="15">
        <v>259</v>
      </c>
      <c r="F924" s="15">
        <v>110300</v>
      </c>
    </row>
    <row r="925" spans="2:6" ht="12.75">
      <c r="B925" t="s">
        <v>617</v>
      </c>
      <c r="C925" s="15">
        <v>1401</v>
      </c>
      <c r="D925" s="15">
        <v>400</v>
      </c>
      <c r="E925" s="15">
        <v>259</v>
      </c>
      <c r="F925" s="15">
        <v>110400</v>
      </c>
    </row>
    <row r="926" spans="2:6" ht="12.75">
      <c r="B926" t="s">
        <v>1019</v>
      </c>
      <c r="C926" s="15">
        <v>1401</v>
      </c>
      <c r="D926" s="15">
        <v>400</v>
      </c>
      <c r="E926" s="15">
        <v>259</v>
      </c>
      <c r="F926" s="15">
        <v>110600</v>
      </c>
    </row>
    <row r="927" spans="2:6" ht="12.75">
      <c r="B927" t="s">
        <v>1022</v>
      </c>
      <c r="C927" s="15">
        <v>1401</v>
      </c>
      <c r="D927" s="15">
        <v>400</v>
      </c>
      <c r="E927" s="15">
        <v>259</v>
      </c>
      <c r="F927" s="15">
        <v>110700</v>
      </c>
    </row>
    <row r="928" ht="12.75">
      <c r="B928" t="s">
        <v>647</v>
      </c>
    </row>
    <row r="929" spans="2:6" ht="12.75">
      <c r="B929" t="s">
        <v>506</v>
      </c>
      <c r="C929" s="15">
        <v>1401</v>
      </c>
      <c r="D929" s="15">
        <v>400</v>
      </c>
      <c r="E929" s="15">
        <v>259</v>
      </c>
      <c r="F929" s="15">
        <v>111000</v>
      </c>
    </row>
    <row r="930" spans="2:6" ht="12.75">
      <c r="B930" t="s">
        <v>1023</v>
      </c>
      <c r="C930" s="15">
        <v>1401</v>
      </c>
      <c r="D930" s="15">
        <v>400</v>
      </c>
      <c r="E930" s="15">
        <v>259</v>
      </c>
      <c r="F930" s="15">
        <v>130300</v>
      </c>
    </row>
    <row r="931" ht="12.75">
      <c r="B931" t="s">
        <v>485</v>
      </c>
    </row>
    <row r="932" spans="2:6" ht="12.75">
      <c r="B932" t="s">
        <v>254</v>
      </c>
      <c r="C932" s="15">
        <v>1401</v>
      </c>
      <c r="D932" s="15">
        <v>400</v>
      </c>
      <c r="E932" s="15">
        <v>259</v>
      </c>
      <c r="F932" s="15">
        <v>130300</v>
      </c>
    </row>
    <row r="934" spans="1:7" ht="12.75">
      <c r="A934" s="11" t="s">
        <v>618</v>
      </c>
      <c r="B934" s="11" t="s">
        <v>92</v>
      </c>
      <c r="C934" s="18">
        <v>1402</v>
      </c>
      <c r="D934" s="18">
        <v>401</v>
      </c>
      <c r="E934" s="18">
        <v>260</v>
      </c>
      <c r="F934" s="18"/>
      <c r="G934" s="18"/>
    </row>
    <row r="935" ht="12.75">
      <c r="B935" t="s">
        <v>380</v>
      </c>
    </row>
    <row r="936" spans="2:6" ht="12.75">
      <c r="B936" t="s">
        <v>1037</v>
      </c>
      <c r="C936" s="15">
        <v>1402</v>
      </c>
      <c r="D936" s="15">
        <v>401</v>
      </c>
      <c r="E936" s="15">
        <v>260</v>
      </c>
      <c r="F936" s="15">
        <v>110100</v>
      </c>
    </row>
    <row r="937" spans="2:6" ht="12.75">
      <c r="B937" t="s">
        <v>538</v>
      </c>
      <c r="C937" s="15">
        <v>1402</v>
      </c>
      <c r="D937" s="15">
        <v>401</v>
      </c>
      <c r="E937" s="15">
        <v>260</v>
      </c>
      <c r="F937" s="15">
        <v>110200</v>
      </c>
    </row>
    <row r="938" ht="12.75">
      <c r="B938" t="s">
        <v>660</v>
      </c>
    </row>
    <row r="939" spans="2:6" ht="12.75">
      <c r="B939" t="s">
        <v>1173</v>
      </c>
      <c r="C939" s="15">
        <v>1402</v>
      </c>
      <c r="D939" s="15">
        <v>401</v>
      </c>
      <c r="E939" s="15">
        <v>260</v>
      </c>
      <c r="F939" s="15">
        <v>110300</v>
      </c>
    </row>
    <row r="940" spans="2:6" ht="12.75">
      <c r="B940" t="s">
        <v>617</v>
      </c>
      <c r="C940" s="15">
        <v>1402</v>
      </c>
      <c r="D940" s="15">
        <v>401</v>
      </c>
      <c r="E940" s="15">
        <v>260</v>
      </c>
      <c r="F940" s="15">
        <v>110400</v>
      </c>
    </row>
    <row r="941" spans="2:6" ht="12.75">
      <c r="B941" t="s">
        <v>1019</v>
      </c>
      <c r="C941" s="15">
        <v>1402</v>
      </c>
      <c r="D941" s="15">
        <v>401</v>
      </c>
      <c r="E941" s="15">
        <v>260</v>
      </c>
      <c r="F941" s="15">
        <v>110600</v>
      </c>
    </row>
    <row r="942" spans="2:6" ht="12.75">
      <c r="B942" t="s">
        <v>1022</v>
      </c>
      <c r="C942" s="15">
        <v>1402</v>
      </c>
      <c r="D942" s="15">
        <v>401</v>
      </c>
      <c r="E942" s="15">
        <v>260</v>
      </c>
      <c r="F942" s="15">
        <v>110700</v>
      </c>
    </row>
    <row r="943" ht="12.75">
      <c r="B943" t="s">
        <v>647</v>
      </c>
    </row>
    <row r="944" spans="2:6" ht="12.75">
      <c r="B944" t="s">
        <v>506</v>
      </c>
      <c r="C944" s="15">
        <v>1402</v>
      </c>
      <c r="D944" s="15">
        <v>401</v>
      </c>
      <c r="E944" s="15">
        <v>260</v>
      </c>
      <c r="F944" s="15">
        <v>111000</v>
      </c>
    </row>
    <row r="945" spans="2:6" ht="12.75">
      <c r="B945" t="s">
        <v>1023</v>
      </c>
      <c r="C945" s="15">
        <v>1402</v>
      </c>
      <c r="D945" s="15">
        <v>401</v>
      </c>
      <c r="E945" s="15">
        <v>260</v>
      </c>
      <c r="F945" s="15">
        <v>130300</v>
      </c>
    </row>
    <row r="946" ht="12.75">
      <c r="B946" t="s">
        <v>485</v>
      </c>
    </row>
    <row r="947" spans="2:6" ht="12.75">
      <c r="B947" t="s">
        <v>322</v>
      </c>
      <c r="C947" s="15">
        <v>1402</v>
      </c>
      <c r="D947" s="15">
        <v>401</v>
      </c>
      <c r="E947" s="15">
        <v>260</v>
      </c>
      <c r="F947" s="15">
        <v>130300</v>
      </c>
    </row>
    <row r="948" spans="2:6" ht="12.75">
      <c r="B948" t="s">
        <v>255</v>
      </c>
      <c r="C948" s="15">
        <v>1402</v>
      </c>
      <c r="D948" s="15">
        <v>401</v>
      </c>
      <c r="E948" s="15">
        <v>260</v>
      </c>
      <c r="F948" s="15">
        <v>130300</v>
      </c>
    </row>
    <row r="950" spans="1:7" ht="12.75">
      <c r="A950" s="11" t="s">
        <v>619</v>
      </c>
      <c r="B950" s="11" t="s">
        <v>585</v>
      </c>
      <c r="C950" s="18">
        <v>1407</v>
      </c>
      <c r="D950" s="18">
        <v>407</v>
      </c>
      <c r="E950" s="18">
        <v>272</v>
      </c>
      <c r="F950" s="18"/>
      <c r="G950" s="18"/>
    </row>
    <row r="951" ht="12.75">
      <c r="B951" t="s">
        <v>380</v>
      </c>
    </row>
    <row r="952" spans="2:6" ht="12.75">
      <c r="B952" t="s">
        <v>1037</v>
      </c>
      <c r="C952" s="15">
        <v>1407</v>
      </c>
      <c r="D952" s="15">
        <v>407</v>
      </c>
      <c r="E952" s="15">
        <v>272</v>
      </c>
      <c r="F952" s="15">
        <v>110100</v>
      </c>
    </row>
    <row r="953" spans="2:6" ht="12.75">
      <c r="B953" t="s">
        <v>538</v>
      </c>
      <c r="C953" s="15">
        <v>1407</v>
      </c>
      <c r="D953" s="15">
        <v>407</v>
      </c>
      <c r="E953" s="15">
        <v>272</v>
      </c>
      <c r="F953" s="15">
        <v>110200</v>
      </c>
    </row>
    <row r="954" ht="12.75">
      <c r="B954" t="s">
        <v>660</v>
      </c>
    </row>
    <row r="955" spans="2:6" ht="12.75">
      <c r="B955" t="s">
        <v>1173</v>
      </c>
      <c r="C955" s="15">
        <v>1404</v>
      </c>
      <c r="D955" s="15">
        <v>407</v>
      </c>
      <c r="E955" s="15">
        <v>272</v>
      </c>
      <c r="F955" s="15">
        <v>110300</v>
      </c>
    </row>
    <row r="956" spans="2:6" ht="12.75">
      <c r="B956" t="s">
        <v>617</v>
      </c>
      <c r="C956" s="15">
        <v>1407</v>
      </c>
      <c r="D956" s="15">
        <v>407</v>
      </c>
      <c r="E956" s="15">
        <v>272</v>
      </c>
      <c r="F956" s="15">
        <v>110400</v>
      </c>
    </row>
    <row r="957" spans="2:6" ht="12.75">
      <c r="B957" t="s">
        <v>1019</v>
      </c>
      <c r="C957" s="15">
        <v>1404</v>
      </c>
      <c r="D957" s="15">
        <v>407</v>
      </c>
      <c r="E957" s="15">
        <v>272</v>
      </c>
      <c r="F957" s="15">
        <v>110600</v>
      </c>
    </row>
    <row r="958" spans="2:6" ht="12.75">
      <c r="B958" t="s">
        <v>1022</v>
      </c>
      <c r="C958" s="15">
        <v>1407</v>
      </c>
      <c r="D958" s="15">
        <v>407</v>
      </c>
      <c r="E958" s="15">
        <v>272</v>
      </c>
      <c r="F958" s="15">
        <v>110700</v>
      </c>
    </row>
    <row r="959" ht="12.75">
      <c r="B959" t="s">
        <v>647</v>
      </c>
    </row>
    <row r="960" spans="2:6" ht="12.75">
      <c r="B960" t="s">
        <v>506</v>
      </c>
      <c r="C960" s="15">
        <v>1407</v>
      </c>
      <c r="D960" s="15">
        <v>407</v>
      </c>
      <c r="E960" s="15">
        <v>272</v>
      </c>
      <c r="F960" s="15">
        <v>111000</v>
      </c>
    </row>
    <row r="962" spans="1:7" ht="12.75">
      <c r="A962" s="11" t="s">
        <v>620</v>
      </c>
      <c r="B962" s="11" t="s">
        <v>97</v>
      </c>
      <c r="C962" s="18">
        <v>1501</v>
      </c>
      <c r="D962" s="18">
        <v>410</v>
      </c>
      <c r="E962" s="18">
        <v>280</v>
      </c>
      <c r="F962" s="18"/>
      <c r="G962" s="18"/>
    </row>
    <row r="963" spans="2:6" ht="12.75">
      <c r="B963" t="s">
        <v>166</v>
      </c>
      <c r="C963" s="15">
        <v>1501</v>
      </c>
      <c r="D963" s="15">
        <v>410</v>
      </c>
      <c r="E963" s="15">
        <v>280</v>
      </c>
      <c r="F963" s="15">
        <v>111000</v>
      </c>
    </row>
    <row r="964" ht="12.75">
      <c r="B964" t="s">
        <v>458</v>
      </c>
    </row>
    <row r="965" ht="12.75">
      <c r="B965" t="s">
        <v>380</v>
      </c>
    </row>
    <row r="966" spans="2:6" ht="12.75">
      <c r="B966" t="s">
        <v>1037</v>
      </c>
      <c r="C966" s="15">
        <v>1501</v>
      </c>
      <c r="D966" s="15">
        <v>410</v>
      </c>
      <c r="E966" s="15">
        <v>280</v>
      </c>
      <c r="F966" s="15">
        <v>110100</v>
      </c>
    </row>
    <row r="967" spans="2:6" ht="12.75">
      <c r="B967" t="s">
        <v>538</v>
      </c>
      <c r="C967" s="15">
        <v>1501</v>
      </c>
      <c r="D967" s="15">
        <v>410</v>
      </c>
      <c r="E967" s="15">
        <v>280</v>
      </c>
      <c r="F967" s="15">
        <v>110200</v>
      </c>
    </row>
    <row r="968" ht="12.75">
      <c r="B968" t="s">
        <v>660</v>
      </c>
    </row>
    <row r="969" spans="2:6" ht="12.75">
      <c r="B969" t="s">
        <v>1173</v>
      </c>
      <c r="C969" s="15">
        <v>1501</v>
      </c>
      <c r="D969" s="15">
        <v>410</v>
      </c>
      <c r="E969" s="15">
        <v>280</v>
      </c>
      <c r="F969" s="15">
        <v>110300</v>
      </c>
    </row>
    <row r="970" spans="2:6" ht="12.75">
      <c r="B970" t="s">
        <v>1022</v>
      </c>
      <c r="C970" s="15">
        <v>1501</v>
      </c>
      <c r="D970" s="15">
        <v>410</v>
      </c>
      <c r="E970" s="15">
        <v>280</v>
      </c>
      <c r="F970" s="15">
        <v>110700</v>
      </c>
    </row>
    <row r="972" spans="1:7" ht="12.75">
      <c r="A972" s="11" t="s">
        <v>622</v>
      </c>
      <c r="B972" s="11" t="s">
        <v>175</v>
      </c>
      <c r="C972" s="18">
        <v>1501</v>
      </c>
      <c r="D972" s="18">
        <v>410</v>
      </c>
      <c r="E972" s="18">
        <v>284</v>
      </c>
      <c r="F972" s="18"/>
      <c r="G972" s="18"/>
    </row>
    <row r="973" ht="12.75">
      <c r="B973" t="s">
        <v>380</v>
      </c>
    </row>
    <row r="974" ht="12.75">
      <c r="B974" t="s">
        <v>660</v>
      </c>
    </row>
    <row r="975" spans="2:6" ht="12.75">
      <c r="B975" t="s">
        <v>1173</v>
      </c>
      <c r="C975" s="15">
        <v>1501</v>
      </c>
      <c r="D975" s="15">
        <v>410</v>
      </c>
      <c r="E975" s="15">
        <v>284</v>
      </c>
      <c r="F975" s="15">
        <v>110300</v>
      </c>
    </row>
    <row r="976" spans="2:6" ht="12.75">
      <c r="B976" t="s">
        <v>1022</v>
      </c>
      <c r="C976" s="15">
        <v>1501</v>
      </c>
      <c r="D976" s="15">
        <v>410</v>
      </c>
      <c r="E976" s="15">
        <v>284</v>
      </c>
      <c r="F976" s="15">
        <v>110700</v>
      </c>
    </row>
    <row r="978" spans="1:7" ht="12.75">
      <c r="A978" s="11" t="s">
        <v>623</v>
      </c>
      <c r="B978" s="11" t="s">
        <v>1077</v>
      </c>
      <c r="C978" s="18">
        <v>1701</v>
      </c>
      <c r="D978" s="18">
        <v>430</v>
      </c>
      <c r="E978" s="18">
        <v>302</v>
      </c>
      <c r="F978" s="18"/>
      <c r="G978" s="18"/>
    </row>
    <row r="979" ht="12.75">
      <c r="B979" t="s">
        <v>380</v>
      </c>
    </row>
    <row r="980" spans="2:6" ht="12.75">
      <c r="B980" t="s">
        <v>1037</v>
      </c>
      <c r="C980" s="15">
        <v>1701</v>
      </c>
      <c r="D980" s="15">
        <v>430</v>
      </c>
      <c r="E980" s="15">
        <v>302</v>
      </c>
      <c r="F980" s="15">
        <v>110100</v>
      </c>
    </row>
    <row r="981" spans="2:6" ht="12.75">
      <c r="B981" t="s">
        <v>538</v>
      </c>
      <c r="C981" s="15">
        <v>1701</v>
      </c>
      <c r="D981" s="15">
        <v>430</v>
      </c>
      <c r="E981" s="15">
        <v>302</v>
      </c>
      <c r="F981" s="15">
        <v>110200</v>
      </c>
    </row>
    <row r="982" ht="12.75">
      <c r="B982" t="s">
        <v>660</v>
      </c>
    </row>
    <row r="983" spans="2:6" ht="12.75">
      <c r="B983" t="s">
        <v>1173</v>
      </c>
      <c r="C983" s="15">
        <v>1701</v>
      </c>
      <c r="D983" s="15">
        <v>430</v>
      </c>
      <c r="E983" s="15">
        <v>302</v>
      </c>
      <c r="F983" s="15">
        <v>110300</v>
      </c>
    </row>
    <row r="984" spans="2:6" ht="12.75">
      <c r="B984" t="s">
        <v>1019</v>
      </c>
      <c r="C984" s="15">
        <v>1701</v>
      </c>
      <c r="D984" s="15">
        <v>430</v>
      </c>
      <c r="E984" s="15">
        <v>302</v>
      </c>
      <c r="F984" s="15">
        <v>110600</v>
      </c>
    </row>
    <row r="985" spans="2:6" ht="12.75">
      <c r="B985" t="s">
        <v>1022</v>
      </c>
      <c r="C985" s="15">
        <v>1701</v>
      </c>
      <c r="D985" s="15">
        <v>430</v>
      </c>
      <c r="E985" s="15">
        <v>302</v>
      </c>
      <c r="F985" s="15">
        <v>110700</v>
      </c>
    </row>
    <row r="986" ht="12.75">
      <c r="B986" t="s">
        <v>647</v>
      </c>
    </row>
    <row r="987" spans="2:6" ht="12.75">
      <c r="B987" t="s">
        <v>506</v>
      </c>
      <c r="C987" s="15">
        <v>1701</v>
      </c>
      <c r="D987" s="15">
        <v>430</v>
      </c>
      <c r="E987" s="15">
        <v>302</v>
      </c>
      <c r="F987" s="15">
        <v>111000</v>
      </c>
    </row>
    <row r="988" spans="2:6" ht="12.75">
      <c r="B988" t="s">
        <v>1023</v>
      </c>
      <c r="C988" s="15">
        <v>1701</v>
      </c>
      <c r="D988" s="15">
        <v>430</v>
      </c>
      <c r="E988" s="15">
        <v>302</v>
      </c>
      <c r="F988" s="15">
        <v>130300</v>
      </c>
    </row>
    <row r="989" ht="12.75">
      <c r="B989" t="s">
        <v>380</v>
      </c>
    </row>
    <row r="990" ht="12.75">
      <c r="B990" t="s">
        <v>256</v>
      </c>
    </row>
    <row r="991" spans="2:6" ht="12.75">
      <c r="B991" t="s">
        <v>234</v>
      </c>
      <c r="C991" s="15">
        <v>1701</v>
      </c>
      <c r="D991" s="15">
        <v>430</v>
      </c>
      <c r="E991" s="15">
        <v>302</v>
      </c>
      <c r="F991" s="15">
        <v>130300</v>
      </c>
    </row>
    <row r="993" spans="1:7" ht="12.75">
      <c r="A993" s="11" t="s">
        <v>257</v>
      </c>
      <c r="B993" s="11" t="s">
        <v>1148</v>
      </c>
      <c r="C993" s="18"/>
      <c r="D993" s="18"/>
      <c r="E993" s="18"/>
      <c r="F993" s="18"/>
      <c r="G993" s="18"/>
    </row>
    <row r="994" spans="1:7" ht="12.75">
      <c r="A994" s="11" t="s">
        <v>426</v>
      </c>
      <c r="B994" s="11" t="s">
        <v>1244</v>
      </c>
      <c r="C994" s="18" t="s">
        <v>1175</v>
      </c>
      <c r="D994" s="18" t="s">
        <v>1176</v>
      </c>
      <c r="E994" s="18" t="s">
        <v>99</v>
      </c>
      <c r="F994" s="18"/>
      <c r="G994" s="18"/>
    </row>
    <row r="995" ht="12.75">
      <c r="B995" t="s">
        <v>380</v>
      </c>
    </row>
    <row r="996" spans="2:6" ht="12.75">
      <c r="B996" t="s">
        <v>1037</v>
      </c>
      <c r="C996" s="15" t="s">
        <v>1175</v>
      </c>
      <c r="D996" s="15" t="s">
        <v>1176</v>
      </c>
      <c r="E996" s="15" t="s">
        <v>99</v>
      </c>
      <c r="F996" s="15">
        <v>110100</v>
      </c>
    </row>
    <row r="997" spans="2:6" ht="12.75">
      <c r="B997" t="s">
        <v>538</v>
      </c>
      <c r="C997" s="15" t="s">
        <v>1175</v>
      </c>
      <c r="D997" s="15" t="s">
        <v>1176</v>
      </c>
      <c r="E997" s="15" t="s">
        <v>99</v>
      </c>
      <c r="F997" s="15">
        <v>110200</v>
      </c>
    </row>
    <row r="998" ht="12.75">
      <c r="B998" t="s">
        <v>482</v>
      </c>
    </row>
    <row r="999" spans="2:6" ht="12.75">
      <c r="B999" t="s">
        <v>1173</v>
      </c>
      <c r="C999" s="15" t="s">
        <v>1175</v>
      </c>
      <c r="D999" s="15" t="s">
        <v>1176</v>
      </c>
      <c r="E999" s="15" t="s">
        <v>99</v>
      </c>
      <c r="F999" s="15">
        <v>110300</v>
      </c>
    </row>
    <row r="1000" spans="2:6" ht="12.75">
      <c r="B1000" t="s">
        <v>1017</v>
      </c>
      <c r="C1000" s="15" t="s">
        <v>1175</v>
      </c>
      <c r="D1000" s="15" t="s">
        <v>1176</v>
      </c>
      <c r="E1000" s="15" t="s">
        <v>99</v>
      </c>
      <c r="F1000" s="15">
        <v>110400</v>
      </c>
    </row>
    <row r="1001" spans="2:6" ht="12.75">
      <c r="B1001" t="s">
        <v>1018</v>
      </c>
      <c r="C1001" s="15" t="s">
        <v>1175</v>
      </c>
      <c r="D1001" s="15" t="s">
        <v>1176</v>
      </c>
      <c r="E1001" s="15" t="s">
        <v>99</v>
      </c>
      <c r="F1001" s="15">
        <v>110500</v>
      </c>
    </row>
    <row r="1002" spans="2:6" ht="12.75">
      <c r="B1002" t="s">
        <v>1019</v>
      </c>
      <c r="C1002" s="15" t="s">
        <v>1175</v>
      </c>
      <c r="D1002" s="15" t="s">
        <v>1176</v>
      </c>
      <c r="E1002" s="15" t="s">
        <v>99</v>
      </c>
      <c r="F1002" s="15">
        <v>110600</v>
      </c>
    </row>
    <row r="1003" spans="2:6" ht="12.75">
      <c r="B1003" t="s">
        <v>1022</v>
      </c>
      <c r="C1003" s="15" t="s">
        <v>1175</v>
      </c>
      <c r="D1003" s="15" t="s">
        <v>1176</v>
      </c>
      <c r="E1003" s="15" t="s">
        <v>99</v>
      </c>
      <c r="F1003" s="15">
        <v>110700</v>
      </c>
    </row>
    <row r="1005" spans="1:7" ht="12.75">
      <c r="A1005" s="11" t="s">
        <v>427</v>
      </c>
      <c r="B1005" s="11" t="s">
        <v>173</v>
      </c>
      <c r="C1005" s="18">
        <v>1201</v>
      </c>
      <c r="D1005" s="18">
        <v>310</v>
      </c>
      <c r="E1005" s="18">
        <v>290</v>
      </c>
      <c r="F1005" s="18"/>
      <c r="G1005" s="18"/>
    </row>
    <row r="1006" ht="12.75">
      <c r="B1006" t="s">
        <v>380</v>
      </c>
    </row>
    <row r="1007" spans="2:6" ht="12.75">
      <c r="B1007" t="s">
        <v>90</v>
      </c>
      <c r="C1007" s="15">
        <v>1201</v>
      </c>
      <c r="D1007" s="15">
        <v>310</v>
      </c>
      <c r="E1007" s="15">
        <v>290</v>
      </c>
      <c r="F1007" s="15">
        <v>130100</v>
      </c>
    </row>
    <row r="1009" spans="1:7" ht="12.75">
      <c r="A1009" s="11" t="s">
        <v>625</v>
      </c>
      <c r="B1009" s="11" t="s">
        <v>92</v>
      </c>
      <c r="C1009" s="18">
        <v>1402</v>
      </c>
      <c r="D1009" s="18">
        <v>401</v>
      </c>
      <c r="E1009" s="18">
        <v>260</v>
      </c>
      <c r="F1009" s="18"/>
      <c r="G1009" s="18"/>
    </row>
    <row r="1010" ht="12.75">
      <c r="B1010" t="s">
        <v>380</v>
      </c>
    </row>
    <row r="1011" spans="2:6" ht="12.75">
      <c r="B1011" t="s">
        <v>1037</v>
      </c>
      <c r="C1011" s="15">
        <v>1402</v>
      </c>
      <c r="D1011" s="15">
        <v>401</v>
      </c>
      <c r="E1011" s="15">
        <v>260</v>
      </c>
      <c r="F1011" s="15">
        <v>110100</v>
      </c>
    </row>
    <row r="1012" spans="2:6" ht="12.75">
      <c r="B1012" t="s">
        <v>538</v>
      </c>
      <c r="C1012" s="15">
        <v>1402</v>
      </c>
      <c r="D1012" s="15">
        <v>401</v>
      </c>
      <c r="E1012" s="15">
        <v>260</v>
      </c>
      <c r="F1012" s="15">
        <v>110200</v>
      </c>
    </row>
    <row r="1013" ht="12.75">
      <c r="B1013" t="s">
        <v>482</v>
      </c>
    </row>
    <row r="1014" spans="2:6" ht="12.75">
      <c r="B1014" t="s">
        <v>1173</v>
      </c>
      <c r="C1014" s="15">
        <v>1402</v>
      </c>
      <c r="D1014" s="15">
        <v>401</v>
      </c>
      <c r="E1014" s="15">
        <v>260</v>
      </c>
      <c r="F1014" s="15">
        <v>110300</v>
      </c>
    </row>
    <row r="1015" spans="2:6" ht="12.75">
      <c r="B1015" t="s">
        <v>1017</v>
      </c>
      <c r="C1015" s="15">
        <v>1402</v>
      </c>
      <c r="D1015" s="15">
        <v>401</v>
      </c>
      <c r="E1015" s="15">
        <v>260</v>
      </c>
      <c r="F1015" s="15">
        <v>110400</v>
      </c>
    </row>
    <row r="1016" spans="2:6" ht="12.75">
      <c r="B1016" t="s">
        <v>1019</v>
      </c>
      <c r="C1016" s="15">
        <v>1402</v>
      </c>
      <c r="D1016" s="15">
        <v>401</v>
      </c>
      <c r="E1016" s="15">
        <v>260</v>
      </c>
      <c r="F1016" s="15">
        <v>110600</v>
      </c>
    </row>
    <row r="1017" spans="2:6" ht="12.75">
      <c r="B1017" t="s">
        <v>1022</v>
      </c>
      <c r="C1017" s="15">
        <v>1402</v>
      </c>
      <c r="D1017" s="15">
        <v>401</v>
      </c>
      <c r="E1017" s="15">
        <v>260</v>
      </c>
      <c r="F1017" s="15">
        <v>110700</v>
      </c>
    </row>
    <row r="1018" spans="2:6" ht="12.75">
      <c r="B1018" t="s">
        <v>1023</v>
      </c>
      <c r="C1018" s="15">
        <v>1402</v>
      </c>
      <c r="D1018" s="15">
        <v>401</v>
      </c>
      <c r="E1018" s="15">
        <v>260</v>
      </c>
      <c r="F1018" s="15">
        <v>130300</v>
      </c>
    </row>
    <row r="1019" spans="2:6" ht="12.75">
      <c r="B1019" t="s">
        <v>380</v>
      </c>
      <c r="F1019" s="15" t="s">
        <v>160</v>
      </c>
    </row>
    <row r="1020" spans="2:6" ht="12.75">
      <c r="B1020" t="s">
        <v>311</v>
      </c>
      <c r="C1020" s="15">
        <v>1402</v>
      </c>
      <c r="D1020" s="15">
        <v>401</v>
      </c>
      <c r="E1020" s="15">
        <v>260</v>
      </c>
      <c r="F1020" s="15">
        <v>130300</v>
      </c>
    </row>
    <row r="1021" spans="2:6" ht="12.75">
      <c r="B1021" t="s">
        <v>928</v>
      </c>
      <c r="C1021" s="15">
        <v>1402</v>
      </c>
      <c r="D1021" s="15">
        <v>401</v>
      </c>
      <c r="E1021" s="15">
        <v>260</v>
      </c>
      <c r="F1021" s="15">
        <v>130300</v>
      </c>
    </row>
    <row r="1022" spans="1:7" ht="12.75">
      <c r="A1022" s="11" t="s">
        <v>626</v>
      </c>
      <c r="B1022" s="11" t="s">
        <v>585</v>
      </c>
      <c r="C1022" s="18">
        <v>1407</v>
      </c>
      <c r="D1022" s="18">
        <v>407</v>
      </c>
      <c r="E1022" s="18">
        <v>272</v>
      </c>
      <c r="F1022" s="18"/>
      <c r="G1022" s="18"/>
    </row>
    <row r="1023" ht="12.75">
      <c r="B1023" t="s">
        <v>380</v>
      </c>
    </row>
    <row r="1024" spans="2:6" ht="12.75">
      <c r="B1024" t="s">
        <v>1037</v>
      </c>
      <c r="C1024" s="15">
        <v>1407</v>
      </c>
      <c r="D1024" s="15">
        <v>407</v>
      </c>
      <c r="E1024" s="15">
        <v>272</v>
      </c>
      <c r="F1024" s="15">
        <v>110100</v>
      </c>
    </row>
    <row r="1025" spans="2:6" ht="12.75">
      <c r="B1025" t="s">
        <v>538</v>
      </c>
      <c r="C1025" s="15">
        <v>1407</v>
      </c>
      <c r="D1025" s="15">
        <v>407</v>
      </c>
      <c r="E1025" s="15">
        <v>272</v>
      </c>
      <c r="F1025" s="15">
        <v>110200</v>
      </c>
    </row>
    <row r="1026" ht="12.75">
      <c r="B1026" t="s">
        <v>482</v>
      </c>
    </row>
    <row r="1027" spans="2:6" ht="12.75">
      <c r="B1027" t="s">
        <v>1173</v>
      </c>
      <c r="C1027" s="15">
        <v>1407</v>
      </c>
      <c r="D1027" s="15">
        <v>407</v>
      </c>
      <c r="E1027" s="15">
        <v>272</v>
      </c>
      <c r="F1027" s="15">
        <v>110300</v>
      </c>
    </row>
    <row r="1028" spans="2:6" ht="12.75">
      <c r="B1028" t="s">
        <v>1017</v>
      </c>
      <c r="C1028" s="15">
        <v>1407</v>
      </c>
      <c r="D1028" s="15">
        <v>407</v>
      </c>
      <c r="E1028" s="15">
        <v>272</v>
      </c>
      <c r="F1028" s="15">
        <v>110400</v>
      </c>
    </row>
    <row r="1029" spans="1:7" ht="12.75">
      <c r="A1029" s="11" t="s">
        <v>627</v>
      </c>
      <c r="B1029" s="11" t="s">
        <v>108</v>
      </c>
      <c r="C1029" s="18">
        <v>1407</v>
      </c>
      <c r="D1029" s="18">
        <v>407</v>
      </c>
      <c r="E1029" s="18">
        <v>272</v>
      </c>
      <c r="F1029" s="18"/>
      <c r="G1029" s="18"/>
    </row>
    <row r="1030" ht="12.75">
      <c r="B1030" t="s">
        <v>380</v>
      </c>
    </row>
    <row r="1031" spans="2:6" ht="12.75">
      <c r="B1031" s="14" t="s">
        <v>1023</v>
      </c>
      <c r="C1031" s="15">
        <v>1407</v>
      </c>
      <c r="D1031" s="15">
        <v>407</v>
      </c>
      <c r="E1031" s="15">
        <v>272</v>
      </c>
      <c r="F1031" s="15">
        <v>130300</v>
      </c>
    </row>
    <row r="1032" ht="12.75">
      <c r="B1032" s="11"/>
    </row>
    <row r="1033" spans="1:7" ht="12.75">
      <c r="A1033" s="11" t="s">
        <v>628</v>
      </c>
      <c r="B1033" s="11" t="s">
        <v>97</v>
      </c>
      <c r="C1033" s="18">
        <v>1501</v>
      </c>
      <c r="D1033" s="18">
        <v>410</v>
      </c>
      <c r="E1033" s="18">
        <v>280</v>
      </c>
      <c r="F1033" s="18"/>
      <c r="G1033" s="18"/>
    </row>
    <row r="1034" spans="2:6" ht="12.75">
      <c r="B1034" t="s">
        <v>166</v>
      </c>
      <c r="C1034" s="15">
        <v>1501</v>
      </c>
      <c r="D1034" s="15">
        <v>410</v>
      </c>
      <c r="E1034" s="15">
        <v>280</v>
      </c>
      <c r="F1034" s="15">
        <v>111000</v>
      </c>
    </row>
    <row r="1035" spans="2:5" ht="12.75">
      <c r="B1035" t="s">
        <v>458</v>
      </c>
      <c r="C1035" s="15">
        <v>1501</v>
      </c>
      <c r="D1035" s="15">
        <v>410</v>
      </c>
      <c r="E1035" s="15">
        <v>280</v>
      </c>
    </row>
    <row r="1036" ht="12.75">
      <c r="B1036" t="s">
        <v>380</v>
      </c>
    </row>
    <row r="1037" spans="2:6" ht="12.75">
      <c r="B1037" t="s">
        <v>1037</v>
      </c>
      <c r="C1037" s="15">
        <v>1501</v>
      </c>
      <c r="D1037" s="15">
        <v>410</v>
      </c>
      <c r="E1037" s="15">
        <v>280</v>
      </c>
      <c r="F1037" s="15">
        <v>110100</v>
      </c>
    </row>
    <row r="1038" spans="2:6" ht="12.75">
      <c r="B1038" t="s">
        <v>538</v>
      </c>
      <c r="C1038" s="15">
        <v>1501</v>
      </c>
      <c r="D1038" s="15">
        <v>410</v>
      </c>
      <c r="E1038" s="15">
        <v>280</v>
      </c>
      <c r="F1038" s="15">
        <v>110200</v>
      </c>
    </row>
    <row r="1039" ht="12.75">
      <c r="B1039" t="s">
        <v>482</v>
      </c>
    </row>
    <row r="1040" spans="2:6" ht="12.75">
      <c r="B1040" t="s">
        <v>1173</v>
      </c>
      <c r="C1040" s="15">
        <v>1501</v>
      </c>
      <c r="D1040" s="15">
        <v>410</v>
      </c>
      <c r="E1040" s="15">
        <v>280</v>
      </c>
      <c r="F1040" s="15">
        <v>110300</v>
      </c>
    </row>
    <row r="1041" spans="2:6" ht="12.75">
      <c r="B1041" t="s">
        <v>1017</v>
      </c>
      <c r="C1041" s="15">
        <v>1501</v>
      </c>
      <c r="D1041" s="15">
        <v>410</v>
      </c>
      <c r="E1041" s="15">
        <v>280</v>
      </c>
      <c r="F1041" s="15">
        <v>110400</v>
      </c>
    </row>
    <row r="1042" spans="2:6" ht="12.75">
      <c r="B1042" t="s">
        <v>1019</v>
      </c>
      <c r="C1042" s="15">
        <v>1501</v>
      </c>
      <c r="D1042" s="15">
        <v>410</v>
      </c>
      <c r="E1042" s="15">
        <v>280</v>
      </c>
      <c r="F1042" s="15">
        <v>110600</v>
      </c>
    </row>
    <row r="1043" spans="2:6" ht="12.75">
      <c r="B1043" t="s">
        <v>1022</v>
      </c>
      <c r="C1043" s="15">
        <v>1501</v>
      </c>
      <c r="D1043" s="15">
        <v>410</v>
      </c>
      <c r="E1043" s="15">
        <v>280</v>
      </c>
      <c r="F1043" s="15">
        <v>110700</v>
      </c>
    </row>
    <row r="1044" ht="12.75">
      <c r="B1044" t="s">
        <v>1020</v>
      </c>
    </row>
    <row r="1045" spans="2:6" ht="12.75">
      <c r="B1045" t="s">
        <v>1198</v>
      </c>
      <c r="C1045" s="15">
        <v>1501</v>
      </c>
      <c r="D1045" s="15">
        <v>410</v>
      </c>
      <c r="E1045" s="15">
        <v>280</v>
      </c>
      <c r="F1045" s="15">
        <v>111000</v>
      </c>
    </row>
    <row r="1047" spans="1:7" ht="12.75">
      <c r="A1047" s="11" t="s">
        <v>629</v>
      </c>
      <c r="B1047" s="11" t="s">
        <v>175</v>
      </c>
      <c r="C1047" s="18">
        <v>1501</v>
      </c>
      <c r="D1047" s="18">
        <v>410</v>
      </c>
      <c r="E1047" s="18">
        <v>284</v>
      </c>
      <c r="F1047" s="18"/>
      <c r="G1047" s="18"/>
    </row>
    <row r="1048" ht="12.75">
      <c r="B1048" t="s">
        <v>380</v>
      </c>
    </row>
    <row r="1049" ht="12.75">
      <c r="B1049" t="s">
        <v>482</v>
      </c>
    </row>
    <row r="1050" spans="2:6" ht="12.75">
      <c r="B1050" t="s">
        <v>1173</v>
      </c>
      <c r="C1050" s="15">
        <v>1501</v>
      </c>
      <c r="D1050" s="15">
        <v>410</v>
      </c>
      <c r="E1050" s="15">
        <v>284</v>
      </c>
      <c r="F1050" s="15">
        <v>110300</v>
      </c>
    </row>
    <row r="1051" spans="2:6" ht="12.75">
      <c r="B1051" t="s">
        <v>1022</v>
      </c>
      <c r="C1051" s="15">
        <v>1501</v>
      </c>
      <c r="D1051" s="15">
        <v>410</v>
      </c>
      <c r="E1051" s="15">
        <v>284</v>
      </c>
      <c r="F1051" s="15">
        <v>110700</v>
      </c>
    </row>
    <row r="1053" spans="1:7" ht="12.75">
      <c r="A1053" s="11" t="s">
        <v>630</v>
      </c>
      <c r="B1053" s="11" t="s">
        <v>1077</v>
      </c>
      <c r="C1053" s="18">
        <v>1701</v>
      </c>
      <c r="D1053" s="18">
        <v>430</v>
      </c>
      <c r="E1053" s="18">
        <v>302</v>
      </c>
      <c r="F1053" s="18"/>
      <c r="G1053" s="18"/>
    </row>
    <row r="1054" ht="12.75">
      <c r="B1054" t="s">
        <v>380</v>
      </c>
    </row>
    <row r="1055" spans="2:6" ht="12.75">
      <c r="B1055" t="s">
        <v>1037</v>
      </c>
      <c r="C1055" s="15">
        <v>1701</v>
      </c>
      <c r="D1055" s="15">
        <v>430</v>
      </c>
      <c r="E1055" s="15">
        <v>302</v>
      </c>
      <c r="F1055" s="15">
        <v>110100</v>
      </c>
    </row>
    <row r="1056" spans="2:6" ht="12.75">
      <c r="B1056" t="s">
        <v>538</v>
      </c>
      <c r="C1056" s="15">
        <v>1701</v>
      </c>
      <c r="D1056" s="15">
        <v>430</v>
      </c>
      <c r="E1056" s="15">
        <v>302</v>
      </c>
      <c r="F1056" s="15">
        <v>110200</v>
      </c>
    </row>
    <row r="1057" ht="12.75">
      <c r="B1057" t="s">
        <v>482</v>
      </c>
    </row>
    <row r="1058" spans="2:6" ht="12.75">
      <c r="B1058" t="s">
        <v>1173</v>
      </c>
      <c r="C1058" s="15">
        <v>1701</v>
      </c>
      <c r="D1058" s="15">
        <v>430</v>
      </c>
      <c r="E1058" s="15">
        <v>302</v>
      </c>
      <c r="F1058" s="15">
        <v>110300</v>
      </c>
    </row>
    <row r="1059" spans="2:6" ht="12.75">
      <c r="B1059" t="s">
        <v>1017</v>
      </c>
      <c r="C1059" s="15">
        <v>1701</v>
      </c>
      <c r="D1059" s="15">
        <v>430</v>
      </c>
      <c r="E1059" s="15">
        <v>302</v>
      </c>
      <c r="F1059" s="15">
        <v>110400</v>
      </c>
    </row>
    <row r="1060" spans="2:6" ht="12.75">
      <c r="B1060" t="s">
        <v>1019</v>
      </c>
      <c r="C1060" s="15">
        <v>1701</v>
      </c>
      <c r="D1060" s="15">
        <v>430</v>
      </c>
      <c r="E1060" s="15">
        <v>302</v>
      </c>
      <c r="F1060" s="15">
        <v>110600</v>
      </c>
    </row>
    <row r="1061" spans="2:6" ht="12.75">
      <c r="B1061" t="s">
        <v>1022</v>
      </c>
      <c r="C1061" s="15">
        <v>1701</v>
      </c>
      <c r="D1061" s="15">
        <v>430</v>
      </c>
      <c r="E1061" s="15">
        <v>302</v>
      </c>
      <c r="F1061" s="15">
        <v>110700</v>
      </c>
    </row>
    <row r="1062" spans="2:6" ht="12.75">
      <c r="B1062" t="s">
        <v>1023</v>
      </c>
      <c r="C1062" s="15">
        <v>1701</v>
      </c>
      <c r="D1062" s="15">
        <v>430</v>
      </c>
      <c r="E1062" s="15">
        <v>302</v>
      </c>
      <c r="F1062" s="15">
        <v>130300</v>
      </c>
    </row>
    <row r="1063" ht="12.75">
      <c r="B1063" t="s">
        <v>380</v>
      </c>
    </row>
    <row r="1064" ht="12.75">
      <c r="B1064" t="s">
        <v>256</v>
      </c>
    </row>
    <row r="1065" spans="2:6" ht="12.75">
      <c r="B1065" t="s">
        <v>244</v>
      </c>
      <c r="C1065" s="15">
        <v>1701</v>
      </c>
      <c r="D1065" s="15">
        <v>430</v>
      </c>
      <c r="E1065" s="15">
        <v>302</v>
      </c>
      <c r="F1065" s="15">
        <v>130300</v>
      </c>
    </row>
    <row r="1067" spans="1:7" s="11" customFormat="1" ht="12.75">
      <c r="A1067" s="11" t="s">
        <v>428</v>
      </c>
      <c r="B1067" s="11" t="s">
        <v>433</v>
      </c>
      <c r="C1067" s="18"/>
      <c r="D1067" s="18"/>
      <c r="E1067" s="18"/>
      <c r="F1067" s="18"/>
      <c r="G1067" s="18"/>
    </row>
    <row r="1068" spans="1:7" s="11" customFormat="1" ht="12.75">
      <c r="A1068" s="11" t="s">
        <v>430</v>
      </c>
      <c r="B1068" s="11" t="s">
        <v>1244</v>
      </c>
      <c r="C1068" s="18" t="s">
        <v>1175</v>
      </c>
      <c r="D1068" s="18" t="s">
        <v>1176</v>
      </c>
      <c r="E1068" s="18" t="s">
        <v>99</v>
      </c>
      <c r="F1068" s="18"/>
      <c r="G1068" s="18"/>
    </row>
    <row r="1069" ht="12.75">
      <c r="B1069" t="s">
        <v>380</v>
      </c>
    </row>
    <row r="1070" spans="2:6" ht="12.75">
      <c r="B1070" t="s">
        <v>1037</v>
      </c>
      <c r="C1070" s="15" t="s">
        <v>1175</v>
      </c>
      <c r="D1070" s="15" t="s">
        <v>1176</v>
      </c>
      <c r="E1070" s="15" t="s">
        <v>99</v>
      </c>
      <c r="F1070" s="15">
        <v>110100</v>
      </c>
    </row>
    <row r="1071" spans="2:6" ht="12.75">
      <c r="B1071" t="s">
        <v>538</v>
      </c>
      <c r="C1071" s="15" t="s">
        <v>1175</v>
      </c>
      <c r="D1071" s="15" t="s">
        <v>1176</v>
      </c>
      <c r="E1071" s="15" t="s">
        <v>99</v>
      </c>
      <c r="F1071" s="15">
        <v>110200</v>
      </c>
    </row>
    <row r="1072" ht="12.75">
      <c r="B1072" t="s">
        <v>482</v>
      </c>
    </row>
    <row r="1073" spans="2:6" ht="12.75">
      <c r="B1073" t="s">
        <v>1173</v>
      </c>
      <c r="C1073" s="15" t="s">
        <v>1175</v>
      </c>
      <c r="D1073" s="15" t="s">
        <v>1176</v>
      </c>
      <c r="E1073" s="15" t="s">
        <v>99</v>
      </c>
      <c r="F1073" s="15">
        <v>110300</v>
      </c>
    </row>
    <row r="1074" spans="2:6" ht="12.75">
      <c r="B1074" t="s">
        <v>1017</v>
      </c>
      <c r="C1074" s="15" t="s">
        <v>1175</v>
      </c>
      <c r="D1074" s="15" t="s">
        <v>1176</v>
      </c>
      <c r="E1074" s="15" t="s">
        <v>99</v>
      </c>
      <c r="F1074" s="15">
        <v>110400</v>
      </c>
    </row>
    <row r="1075" spans="2:6" ht="12.75">
      <c r="B1075" t="s">
        <v>1018</v>
      </c>
      <c r="C1075" s="15" t="s">
        <v>1175</v>
      </c>
      <c r="D1075" s="15" t="s">
        <v>1176</v>
      </c>
      <c r="E1075" s="15" t="s">
        <v>99</v>
      </c>
      <c r="F1075" s="15">
        <v>110500</v>
      </c>
    </row>
    <row r="1076" spans="2:6" ht="12.75">
      <c r="B1076" t="s">
        <v>1019</v>
      </c>
      <c r="C1076" s="15" t="s">
        <v>1175</v>
      </c>
      <c r="D1076" s="15" t="s">
        <v>1176</v>
      </c>
      <c r="E1076" s="15" t="s">
        <v>99</v>
      </c>
      <c r="F1076" s="15">
        <v>110600</v>
      </c>
    </row>
    <row r="1077" spans="2:6" ht="12.75">
      <c r="B1077" t="s">
        <v>1022</v>
      </c>
      <c r="C1077" s="15" t="s">
        <v>1175</v>
      </c>
      <c r="D1077" s="15" t="s">
        <v>1176</v>
      </c>
      <c r="E1077" s="15" t="s">
        <v>99</v>
      </c>
      <c r="F1077" s="15">
        <v>110700</v>
      </c>
    </row>
    <row r="1078" ht="12.75">
      <c r="B1078" t="s">
        <v>479</v>
      </c>
    </row>
    <row r="1079" spans="2:6" ht="12.75">
      <c r="B1079" t="s">
        <v>633</v>
      </c>
      <c r="C1079" s="15" t="s">
        <v>1175</v>
      </c>
      <c r="D1079" s="15" t="s">
        <v>1176</v>
      </c>
      <c r="E1079" s="15" t="s">
        <v>99</v>
      </c>
      <c r="F1079" s="15">
        <v>111000</v>
      </c>
    </row>
    <row r="1081" spans="1:7" ht="12.75">
      <c r="A1081" s="11" t="s">
        <v>431</v>
      </c>
      <c r="B1081" s="11" t="s">
        <v>173</v>
      </c>
      <c r="C1081" s="18">
        <v>1201</v>
      </c>
      <c r="D1081" s="18">
        <v>310</v>
      </c>
      <c r="E1081" s="18">
        <v>290</v>
      </c>
      <c r="F1081" s="18"/>
      <c r="G1081" s="18"/>
    </row>
    <row r="1082" ht="12.75">
      <c r="B1082" t="s">
        <v>380</v>
      </c>
    </row>
    <row r="1083" spans="2:6" ht="12.75">
      <c r="B1083" t="s">
        <v>90</v>
      </c>
      <c r="C1083" s="15">
        <v>1201</v>
      </c>
      <c r="D1083" s="15">
        <v>310</v>
      </c>
      <c r="E1083" s="15">
        <v>290</v>
      </c>
      <c r="F1083" s="15">
        <v>130100</v>
      </c>
    </row>
    <row r="1086" spans="1:7" ht="12.75">
      <c r="A1086" s="11" t="s">
        <v>631</v>
      </c>
      <c r="B1086" s="11" t="s">
        <v>174</v>
      </c>
      <c r="C1086" s="18">
        <v>1202</v>
      </c>
      <c r="D1086" s="18">
        <v>311</v>
      </c>
      <c r="E1086" s="18">
        <v>443</v>
      </c>
      <c r="F1086" s="18"/>
      <c r="G1086" s="18"/>
    </row>
    <row r="1087" ht="12.75">
      <c r="B1087" t="s">
        <v>380</v>
      </c>
    </row>
    <row r="1088" spans="2:6" ht="12.75">
      <c r="B1088" t="s">
        <v>90</v>
      </c>
      <c r="C1088" s="15">
        <v>1202</v>
      </c>
      <c r="D1088" s="15">
        <v>311</v>
      </c>
      <c r="E1088" s="15">
        <v>443</v>
      </c>
      <c r="F1088" s="15">
        <v>130100</v>
      </c>
    </row>
    <row r="1090" spans="1:7" ht="12.75">
      <c r="A1090" s="11" t="s">
        <v>632</v>
      </c>
      <c r="B1090" s="11" t="s">
        <v>92</v>
      </c>
      <c r="C1090" s="18">
        <v>1402</v>
      </c>
      <c r="D1090" s="18">
        <v>401</v>
      </c>
      <c r="E1090" s="18">
        <v>260</v>
      </c>
      <c r="F1090" s="18"/>
      <c r="G1090" s="18"/>
    </row>
    <row r="1091" ht="12.75">
      <c r="B1091" t="s">
        <v>380</v>
      </c>
    </row>
    <row r="1092" spans="2:6" ht="12.75">
      <c r="B1092" t="s">
        <v>1037</v>
      </c>
      <c r="C1092" s="15">
        <v>1402</v>
      </c>
      <c r="D1092" s="15">
        <v>401</v>
      </c>
      <c r="E1092" s="15">
        <v>260</v>
      </c>
      <c r="F1092" s="15">
        <v>110100</v>
      </c>
    </row>
    <row r="1093" spans="2:6" ht="12.75">
      <c r="B1093" t="s">
        <v>538</v>
      </c>
      <c r="C1093" s="15">
        <v>1402</v>
      </c>
      <c r="D1093" s="15">
        <v>401</v>
      </c>
      <c r="E1093" s="15">
        <v>260</v>
      </c>
      <c r="F1093" s="15">
        <v>110200</v>
      </c>
    </row>
    <row r="1094" ht="12.75">
      <c r="B1094" t="s">
        <v>482</v>
      </c>
    </row>
    <row r="1095" spans="2:6" ht="12.75">
      <c r="B1095" t="s">
        <v>1173</v>
      </c>
      <c r="C1095" s="15">
        <v>1402</v>
      </c>
      <c r="D1095" s="15">
        <v>401</v>
      </c>
      <c r="E1095" s="15">
        <v>260</v>
      </c>
      <c r="F1095" s="15">
        <v>110300</v>
      </c>
    </row>
    <row r="1096" spans="2:6" ht="12.75">
      <c r="B1096" t="s">
        <v>1017</v>
      </c>
      <c r="C1096" s="15">
        <v>1402</v>
      </c>
      <c r="D1096" s="15">
        <v>401</v>
      </c>
      <c r="E1096" s="15">
        <v>260</v>
      </c>
      <c r="F1096" s="15">
        <v>110400</v>
      </c>
    </row>
    <row r="1097" spans="2:6" ht="12.75">
      <c r="B1097" t="s">
        <v>787</v>
      </c>
      <c r="C1097" s="15">
        <v>1402</v>
      </c>
      <c r="D1097" s="15">
        <v>401</v>
      </c>
      <c r="E1097" s="15">
        <v>260</v>
      </c>
      <c r="F1097" s="15">
        <v>110500</v>
      </c>
    </row>
    <row r="1098" spans="2:6" ht="12.75">
      <c r="B1098" t="s">
        <v>1019</v>
      </c>
      <c r="C1098" s="15">
        <v>1402</v>
      </c>
      <c r="D1098" s="15">
        <v>401</v>
      </c>
      <c r="E1098" s="15">
        <v>260</v>
      </c>
      <c r="F1098" s="15">
        <v>110600</v>
      </c>
    </row>
    <row r="1099" spans="2:6" ht="12.75">
      <c r="B1099" t="s">
        <v>1022</v>
      </c>
      <c r="C1099" s="15">
        <v>1402</v>
      </c>
      <c r="D1099" s="15">
        <v>401</v>
      </c>
      <c r="E1099" s="15">
        <v>260</v>
      </c>
      <c r="F1099" s="15">
        <v>110700</v>
      </c>
    </row>
    <row r="1100" ht="12.75">
      <c r="B1100" t="s">
        <v>479</v>
      </c>
    </row>
    <row r="1101" spans="2:6" ht="12.75">
      <c r="B1101" t="s">
        <v>633</v>
      </c>
      <c r="C1101" s="15">
        <v>1402</v>
      </c>
      <c r="D1101" s="15">
        <v>401</v>
      </c>
      <c r="E1101" s="15">
        <v>260</v>
      </c>
      <c r="F1101" s="15">
        <v>111000</v>
      </c>
    </row>
    <row r="1102" spans="2:6" ht="12.75">
      <c r="B1102" t="s">
        <v>1023</v>
      </c>
      <c r="C1102" s="15">
        <v>1402</v>
      </c>
      <c r="D1102" s="15">
        <v>401</v>
      </c>
      <c r="E1102" s="15">
        <v>260</v>
      </c>
      <c r="F1102" s="15">
        <v>130300</v>
      </c>
    </row>
    <row r="1103" ht="12.75">
      <c r="B1103" t="s">
        <v>380</v>
      </c>
    </row>
    <row r="1104" spans="2:6" ht="12.75">
      <c r="B1104" t="s">
        <v>247</v>
      </c>
      <c r="C1104" s="15">
        <v>1402</v>
      </c>
      <c r="D1104" s="15">
        <v>401</v>
      </c>
      <c r="E1104" s="15">
        <v>260</v>
      </c>
      <c r="F1104" s="15">
        <v>130300</v>
      </c>
    </row>
    <row r="1105" spans="2:6" ht="12.75">
      <c r="B1105" t="s">
        <v>928</v>
      </c>
      <c r="C1105" s="15">
        <v>1402</v>
      </c>
      <c r="D1105" s="15">
        <v>401</v>
      </c>
      <c r="E1105" s="15">
        <v>260</v>
      </c>
      <c r="F1105" s="15">
        <v>130300</v>
      </c>
    </row>
    <row r="1107" spans="1:7" ht="12.75">
      <c r="A1107" s="11" t="s">
        <v>634</v>
      </c>
      <c r="B1107" s="11" t="s">
        <v>585</v>
      </c>
      <c r="C1107" s="18">
        <v>1407</v>
      </c>
      <c r="D1107" s="18">
        <v>407</v>
      </c>
      <c r="E1107" s="18">
        <v>272</v>
      </c>
      <c r="F1107" s="18"/>
      <c r="G1107" s="18"/>
    </row>
    <row r="1108" ht="12.75">
      <c r="B1108" t="s">
        <v>380</v>
      </c>
    </row>
    <row r="1109" spans="2:6" ht="12.75">
      <c r="B1109" t="s">
        <v>1037</v>
      </c>
      <c r="C1109" s="15">
        <v>1407</v>
      </c>
      <c r="D1109" s="15">
        <v>407</v>
      </c>
      <c r="E1109" s="15">
        <v>272</v>
      </c>
      <c r="F1109" s="15">
        <v>110100</v>
      </c>
    </row>
    <row r="1110" spans="2:6" ht="12.75">
      <c r="B1110" t="s">
        <v>538</v>
      </c>
      <c r="C1110" s="15">
        <v>1407</v>
      </c>
      <c r="D1110" s="15">
        <v>407</v>
      </c>
      <c r="E1110" s="15">
        <v>272</v>
      </c>
      <c r="F1110" s="15">
        <v>110200</v>
      </c>
    </row>
    <row r="1111" ht="12.75">
      <c r="B1111" t="s">
        <v>482</v>
      </c>
    </row>
    <row r="1112" spans="2:6" ht="12.75">
      <c r="B1112" t="s">
        <v>1173</v>
      </c>
      <c r="C1112" s="15">
        <v>1407</v>
      </c>
      <c r="D1112" s="15">
        <v>407</v>
      </c>
      <c r="E1112" s="15">
        <v>272</v>
      </c>
      <c r="F1112" s="15">
        <v>110300</v>
      </c>
    </row>
    <row r="1113" spans="2:6" ht="12.75">
      <c r="B1113" t="s">
        <v>1017</v>
      </c>
      <c r="C1113" s="15">
        <v>1407</v>
      </c>
      <c r="D1113" s="15">
        <v>407</v>
      </c>
      <c r="E1113" s="15">
        <v>272</v>
      </c>
      <c r="F1113" s="15">
        <v>110400</v>
      </c>
    </row>
    <row r="1114" spans="2:6" ht="12.75">
      <c r="B1114" t="s">
        <v>1019</v>
      </c>
      <c r="C1114" s="15">
        <v>1407</v>
      </c>
      <c r="D1114" s="15">
        <v>407</v>
      </c>
      <c r="E1114" s="15">
        <v>272</v>
      </c>
      <c r="F1114" s="15">
        <v>110600</v>
      </c>
    </row>
    <row r="1115" spans="2:5" ht="12.75">
      <c r="B1115" t="s">
        <v>160</v>
      </c>
      <c r="C1115" s="15" t="s">
        <v>160</v>
      </c>
      <c r="D1115" s="15" t="s">
        <v>160</v>
      </c>
      <c r="E1115" s="15" t="s">
        <v>160</v>
      </c>
    </row>
    <row r="1116" spans="1:7" ht="12.75">
      <c r="A1116" s="11" t="s">
        <v>635</v>
      </c>
      <c r="B1116" s="11" t="s">
        <v>97</v>
      </c>
      <c r="C1116" s="18">
        <v>1501</v>
      </c>
      <c r="D1116" s="18">
        <v>410</v>
      </c>
      <c r="E1116" s="18">
        <v>280</v>
      </c>
      <c r="F1116" s="18"/>
      <c r="G1116" s="18"/>
    </row>
    <row r="1117" ht="12.75">
      <c r="B1117" t="s">
        <v>380</v>
      </c>
    </row>
    <row r="1118" spans="2:6" ht="12.75">
      <c r="B1118" t="s">
        <v>1037</v>
      </c>
      <c r="C1118" s="15">
        <v>1501</v>
      </c>
      <c r="D1118" s="15">
        <v>410</v>
      </c>
      <c r="E1118" s="15">
        <v>280</v>
      </c>
      <c r="F1118" s="15">
        <v>110100</v>
      </c>
    </row>
    <row r="1119" spans="2:6" ht="12.75">
      <c r="B1119" t="s">
        <v>538</v>
      </c>
      <c r="C1119" s="15">
        <v>1501</v>
      </c>
      <c r="D1119" s="15">
        <v>410</v>
      </c>
      <c r="E1119" s="15">
        <v>280</v>
      </c>
      <c r="F1119" s="15">
        <v>110200</v>
      </c>
    </row>
    <row r="1120" spans="2:6" ht="12.75">
      <c r="B1120" t="s">
        <v>1022</v>
      </c>
      <c r="C1120" s="15">
        <v>1501</v>
      </c>
      <c r="D1120" s="15">
        <v>410</v>
      </c>
      <c r="E1120" s="15">
        <v>280</v>
      </c>
      <c r="F1120" s="15">
        <v>110700</v>
      </c>
    </row>
    <row r="1122" spans="1:7" ht="13.5" customHeight="1">
      <c r="A1122" s="11" t="s">
        <v>636</v>
      </c>
      <c r="B1122" s="11" t="s">
        <v>175</v>
      </c>
      <c r="C1122" s="18">
        <v>1501</v>
      </c>
      <c r="D1122" s="18">
        <v>410</v>
      </c>
      <c r="E1122" s="18">
        <v>284</v>
      </c>
      <c r="F1122" s="18"/>
      <c r="G1122" s="18"/>
    </row>
    <row r="1123" ht="12.75">
      <c r="B1123" t="s">
        <v>380</v>
      </c>
    </row>
    <row r="1124" spans="2:6" ht="13.5" customHeight="1">
      <c r="B1124" t="s">
        <v>1022</v>
      </c>
      <c r="C1124" s="15">
        <v>1501</v>
      </c>
      <c r="D1124" s="15">
        <v>410</v>
      </c>
      <c r="E1124" s="15">
        <v>284</v>
      </c>
      <c r="F1124" s="15">
        <v>110700</v>
      </c>
    </row>
    <row r="1126" spans="1:7" ht="12.75">
      <c r="A1126" s="11" t="s">
        <v>637</v>
      </c>
      <c r="B1126" s="11" t="s">
        <v>1077</v>
      </c>
      <c r="C1126" s="18">
        <v>1701</v>
      </c>
      <c r="D1126" s="18">
        <v>430</v>
      </c>
      <c r="E1126" s="18">
        <v>302</v>
      </c>
      <c r="F1126" s="18"/>
      <c r="G1126" s="18"/>
    </row>
    <row r="1127" ht="12.75">
      <c r="B1127" t="s">
        <v>380</v>
      </c>
    </row>
    <row r="1128" spans="2:6" ht="12.75">
      <c r="B1128" t="s">
        <v>1037</v>
      </c>
      <c r="C1128" s="15">
        <v>1701</v>
      </c>
      <c r="D1128" s="15">
        <v>430</v>
      </c>
      <c r="E1128" s="15">
        <v>302</v>
      </c>
      <c r="F1128" s="15">
        <v>110100</v>
      </c>
    </row>
    <row r="1129" spans="2:6" ht="12.75">
      <c r="B1129" t="s">
        <v>538</v>
      </c>
      <c r="C1129" s="15">
        <v>1401</v>
      </c>
      <c r="D1129" s="15">
        <v>430</v>
      </c>
      <c r="E1129" s="15">
        <v>302</v>
      </c>
      <c r="F1129" s="15">
        <v>110200</v>
      </c>
    </row>
    <row r="1130" ht="12.75">
      <c r="B1130" t="s">
        <v>482</v>
      </c>
    </row>
    <row r="1131" spans="2:6" ht="12.75">
      <c r="B1131" t="s">
        <v>1173</v>
      </c>
      <c r="C1131" s="15">
        <v>1701</v>
      </c>
      <c r="D1131" s="15">
        <v>430</v>
      </c>
      <c r="E1131" s="15">
        <v>302</v>
      </c>
      <c r="F1131" s="15">
        <v>110300</v>
      </c>
    </row>
    <row r="1132" spans="2:6" ht="12.75">
      <c r="B1132" t="s">
        <v>1017</v>
      </c>
      <c r="C1132" s="15">
        <v>1701</v>
      </c>
      <c r="D1132" s="15">
        <v>430</v>
      </c>
      <c r="E1132" s="15">
        <v>302</v>
      </c>
      <c r="F1132" s="15">
        <v>110400</v>
      </c>
    </row>
    <row r="1133" spans="2:6" ht="12.75">
      <c r="B1133" t="s">
        <v>1018</v>
      </c>
      <c r="C1133" s="15">
        <v>1701</v>
      </c>
      <c r="D1133" s="15">
        <v>430</v>
      </c>
      <c r="E1133" s="15">
        <v>302</v>
      </c>
      <c r="F1133" s="15">
        <v>110500</v>
      </c>
    </row>
    <row r="1134" spans="2:6" ht="12.75">
      <c r="B1134" t="s">
        <v>1019</v>
      </c>
      <c r="C1134" s="15">
        <v>1701</v>
      </c>
      <c r="D1134" s="15">
        <v>430</v>
      </c>
      <c r="E1134" s="15">
        <v>302</v>
      </c>
      <c r="F1134" s="15">
        <v>110600</v>
      </c>
    </row>
    <row r="1135" spans="2:6" ht="12.75">
      <c r="B1135" t="s">
        <v>1022</v>
      </c>
      <c r="C1135" s="15">
        <v>1701</v>
      </c>
      <c r="D1135" s="15">
        <v>430</v>
      </c>
      <c r="E1135" s="15">
        <v>302</v>
      </c>
      <c r="F1135" s="15">
        <v>110700</v>
      </c>
    </row>
    <row r="1136" ht="12.75">
      <c r="B1136" t="s">
        <v>479</v>
      </c>
    </row>
    <row r="1137" spans="2:6" ht="12.75">
      <c r="B1137" t="s">
        <v>633</v>
      </c>
      <c r="C1137" s="15">
        <v>1701</v>
      </c>
      <c r="D1137" s="15">
        <v>430</v>
      </c>
      <c r="E1137" s="15">
        <v>302</v>
      </c>
      <c r="F1137" s="15">
        <v>111000</v>
      </c>
    </row>
    <row r="1138" spans="2:6" ht="12.75">
      <c r="B1138" t="s">
        <v>1023</v>
      </c>
      <c r="C1138" s="15">
        <v>1701</v>
      </c>
      <c r="D1138" s="15">
        <v>430</v>
      </c>
      <c r="E1138" s="15">
        <v>302</v>
      </c>
      <c r="F1138" s="15">
        <v>130300</v>
      </c>
    </row>
    <row r="1139" ht="12.75">
      <c r="B1139" t="s">
        <v>380</v>
      </c>
    </row>
    <row r="1140" ht="12.75">
      <c r="B1140" t="s">
        <v>256</v>
      </c>
    </row>
    <row r="1141" spans="2:6" ht="12.75">
      <c r="B1141" t="s">
        <v>234</v>
      </c>
      <c r="C1141" s="15">
        <v>1701</v>
      </c>
      <c r="D1141" s="15">
        <v>430</v>
      </c>
      <c r="E1141" s="15">
        <v>302</v>
      </c>
      <c r="F1141" s="15">
        <v>130300</v>
      </c>
    </row>
    <row r="1142" ht="12.75">
      <c r="B1142" t="s">
        <v>929</v>
      </c>
    </row>
    <row r="1143" spans="2:6" ht="12.75">
      <c r="B1143" t="s">
        <v>652</v>
      </c>
      <c r="C1143" s="15">
        <v>1701</v>
      </c>
      <c r="D1143" s="15">
        <v>430</v>
      </c>
      <c r="E1143" s="15">
        <v>302</v>
      </c>
      <c r="F1143" s="15">
        <v>240100</v>
      </c>
    </row>
    <row r="1145" spans="1:7" s="11" customFormat="1" ht="12.75">
      <c r="A1145" s="11" t="s">
        <v>432</v>
      </c>
      <c r="B1145" s="11" t="s">
        <v>429</v>
      </c>
      <c r="C1145" s="18"/>
      <c r="D1145" s="18"/>
      <c r="E1145" s="18"/>
      <c r="F1145" s="18"/>
      <c r="G1145" s="18"/>
    </row>
    <row r="1146" spans="1:7" s="11" customFormat="1" ht="12.75">
      <c r="A1146" s="11" t="s">
        <v>434</v>
      </c>
      <c r="B1146" s="11" t="s">
        <v>1244</v>
      </c>
      <c r="C1146" s="18" t="s">
        <v>1175</v>
      </c>
      <c r="D1146" s="18" t="s">
        <v>1176</v>
      </c>
      <c r="E1146" s="18" t="s">
        <v>99</v>
      </c>
      <c r="F1146" s="18"/>
      <c r="G1146" s="18"/>
    </row>
    <row r="1147" spans="1:6" ht="12.75">
      <c r="A1147" s="11"/>
      <c r="B1147" s="14" t="s">
        <v>1231</v>
      </c>
      <c r="C1147" s="15" t="s">
        <v>1175</v>
      </c>
      <c r="D1147" s="15" t="s">
        <v>1176</v>
      </c>
      <c r="E1147" s="15" t="s">
        <v>99</v>
      </c>
      <c r="F1147" s="15">
        <v>110700</v>
      </c>
    </row>
    <row r="1148" spans="1:5" ht="12.75">
      <c r="A1148" s="11"/>
      <c r="B1148" s="14" t="s">
        <v>458</v>
      </c>
      <c r="C1148" s="15" t="s">
        <v>1175</v>
      </c>
      <c r="D1148" s="15" t="s">
        <v>1176</v>
      </c>
      <c r="E1148" s="15" t="s">
        <v>99</v>
      </c>
    </row>
    <row r="1149" ht="12.75">
      <c r="B1149" t="s">
        <v>380</v>
      </c>
    </row>
    <row r="1150" spans="2:6" ht="12.75">
      <c r="B1150" t="s">
        <v>1037</v>
      </c>
      <c r="C1150" s="15" t="s">
        <v>1175</v>
      </c>
      <c r="D1150" s="15" t="s">
        <v>1176</v>
      </c>
      <c r="E1150" s="15" t="s">
        <v>99</v>
      </c>
      <c r="F1150" s="15">
        <v>110100</v>
      </c>
    </row>
    <row r="1151" spans="2:6" ht="12.75">
      <c r="B1151" t="s">
        <v>538</v>
      </c>
      <c r="C1151" s="15" t="s">
        <v>1175</v>
      </c>
      <c r="D1151" s="15" t="s">
        <v>1176</v>
      </c>
      <c r="E1151" s="15" t="s">
        <v>99</v>
      </c>
      <c r="F1151" s="15">
        <v>110200</v>
      </c>
    </row>
    <row r="1152" ht="12.75">
      <c r="B1152" t="s">
        <v>482</v>
      </c>
    </row>
    <row r="1153" spans="2:6" ht="12.75">
      <c r="B1153" t="s">
        <v>1173</v>
      </c>
      <c r="C1153" s="15" t="s">
        <v>1175</v>
      </c>
      <c r="D1153" s="15" t="s">
        <v>1176</v>
      </c>
      <c r="E1153" s="15" t="s">
        <v>99</v>
      </c>
      <c r="F1153" s="15">
        <v>110300</v>
      </c>
    </row>
    <row r="1154" spans="2:6" ht="12.75">
      <c r="B1154" t="s">
        <v>1017</v>
      </c>
      <c r="C1154" s="15" t="s">
        <v>1175</v>
      </c>
      <c r="D1154" s="15" t="s">
        <v>1176</v>
      </c>
      <c r="E1154" s="15" t="s">
        <v>99</v>
      </c>
      <c r="F1154" s="15">
        <v>110400</v>
      </c>
    </row>
    <row r="1155" spans="2:6" ht="12.75">
      <c r="B1155" t="s">
        <v>1018</v>
      </c>
      <c r="C1155" s="15" t="s">
        <v>1175</v>
      </c>
      <c r="D1155" s="15" t="s">
        <v>1176</v>
      </c>
      <c r="E1155" s="15" t="s">
        <v>99</v>
      </c>
      <c r="F1155" s="15">
        <v>110500</v>
      </c>
    </row>
    <row r="1156" spans="2:6" ht="12.75">
      <c r="B1156" t="s">
        <v>1019</v>
      </c>
      <c r="C1156" s="15" t="s">
        <v>1175</v>
      </c>
      <c r="D1156" s="15" t="s">
        <v>1176</v>
      </c>
      <c r="E1156" s="15" t="s">
        <v>99</v>
      </c>
      <c r="F1156" s="15">
        <v>110600</v>
      </c>
    </row>
    <row r="1157" spans="2:6" ht="12.75">
      <c r="B1157" t="s">
        <v>1022</v>
      </c>
      <c r="C1157" s="15" t="s">
        <v>1175</v>
      </c>
      <c r="D1157" s="15" t="s">
        <v>1176</v>
      </c>
      <c r="E1157" s="15" t="s">
        <v>99</v>
      </c>
      <c r="F1157" s="15">
        <v>110700</v>
      </c>
    </row>
    <row r="1158" ht="12.75">
      <c r="B1158" t="s">
        <v>930</v>
      </c>
    </row>
    <row r="1159" spans="2:6" ht="12.75">
      <c r="B1159" t="s">
        <v>1198</v>
      </c>
      <c r="C1159" s="15" t="s">
        <v>1175</v>
      </c>
      <c r="D1159" s="15" t="s">
        <v>1176</v>
      </c>
      <c r="E1159" s="15" t="s">
        <v>99</v>
      </c>
      <c r="F1159" s="15">
        <v>111000</v>
      </c>
    </row>
    <row r="1161" spans="1:7" ht="12.75">
      <c r="A1161" s="11" t="s">
        <v>435</v>
      </c>
      <c r="B1161" s="11" t="s">
        <v>173</v>
      </c>
      <c r="C1161" s="18">
        <v>1201</v>
      </c>
      <c r="D1161" s="18">
        <v>310</v>
      </c>
      <c r="E1161" s="18">
        <v>290</v>
      </c>
      <c r="F1161" s="18"/>
      <c r="G1161" s="18"/>
    </row>
    <row r="1162" ht="12.75">
      <c r="B1162" t="s">
        <v>380</v>
      </c>
    </row>
    <row r="1163" spans="2:6" ht="12.75">
      <c r="B1163" t="s">
        <v>90</v>
      </c>
      <c r="C1163" s="15">
        <v>1201</v>
      </c>
      <c r="D1163" s="15">
        <v>310</v>
      </c>
      <c r="E1163" s="15">
        <v>290</v>
      </c>
      <c r="F1163" s="15">
        <v>130100</v>
      </c>
    </row>
    <row r="1165" spans="1:7" ht="12.75">
      <c r="A1165" s="11" t="s">
        <v>1105</v>
      </c>
      <c r="B1165" s="11" t="s">
        <v>174</v>
      </c>
      <c r="C1165" s="18">
        <v>1202</v>
      </c>
      <c r="D1165" s="18">
        <v>311</v>
      </c>
      <c r="E1165" s="18">
        <v>443</v>
      </c>
      <c r="F1165" s="18"/>
      <c r="G1165" s="18"/>
    </row>
    <row r="1166" ht="12.75">
      <c r="B1166" t="s">
        <v>380</v>
      </c>
    </row>
    <row r="1167" spans="2:6" ht="12.75">
      <c r="B1167" t="s">
        <v>90</v>
      </c>
      <c r="C1167" s="15">
        <v>1202</v>
      </c>
      <c r="D1167" s="15">
        <v>311</v>
      </c>
      <c r="E1167" s="15">
        <v>443</v>
      </c>
      <c r="F1167" s="15">
        <v>130100</v>
      </c>
    </row>
    <row r="1168" spans="2:6" ht="12.75">
      <c r="B1168" t="s">
        <v>640</v>
      </c>
      <c r="C1168" s="15">
        <v>1202</v>
      </c>
      <c r="D1168" s="15">
        <v>311</v>
      </c>
      <c r="E1168" s="15">
        <v>443</v>
      </c>
      <c r="F1168" s="15">
        <v>240300</v>
      </c>
    </row>
    <row r="1170" spans="1:7" ht="12.75">
      <c r="A1170" s="11" t="s">
        <v>938</v>
      </c>
      <c r="B1170" s="11" t="s">
        <v>1078</v>
      </c>
      <c r="C1170" s="18">
        <v>1401</v>
      </c>
      <c r="D1170" s="18">
        <v>400</v>
      </c>
      <c r="E1170" s="18">
        <v>259</v>
      </c>
      <c r="F1170" s="18"/>
      <c r="G1170" s="18"/>
    </row>
    <row r="1171" spans="1:6" ht="12.75">
      <c r="A1171" s="11"/>
      <c r="B1171" s="14" t="s">
        <v>1231</v>
      </c>
      <c r="C1171" s="15">
        <v>1401</v>
      </c>
      <c r="D1171" s="15">
        <v>400</v>
      </c>
      <c r="E1171" s="15">
        <v>259</v>
      </c>
      <c r="F1171" s="15">
        <v>110700</v>
      </c>
    </row>
    <row r="1172" spans="1:5" ht="12.75">
      <c r="A1172" s="11"/>
      <c r="B1172" s="14" t="s">
        <v>458</v>
      </c>
      <c r="C1172" s="15">
        <v>1401</v>
      </c>
      <c r="D1172" s="15">
        <v>400</v>
      </c>
      <c r="E1172" s="15">
        <v>259</v>
      </c>
    </row>
    <row r="1173" ht="12.75">
      <c r="B1173" t="s">
        <v>380</v>
      </c>
    </row>
    <row r="1174" spans="2:6" ht="12.75">
      <c r="B1174" t="s">
        <v>1037</v>
      </c>
      <c r="C1174" s="15">
        <v>1401</v>
      </c>
      <c r="D1174" s="15">
        <v>400</v>
      </c>
      <c r="E1174" s="15">
        <v>259</v>
      </c>
      <c r="F1174" s="15">
        <v>110100</v>
      </c>
    </row>
    <row r="1175" spans="2:6" ht="12.75">
      <c r="B1175" t="s">
        <v>538</v>
      </c>
      <c r="C1175" s="15">
        <v>1401</v>
      </c>
      <c r="D1175" s="15">
        <v>400</v>
      </c>
      <c r="E1175" s="15">
        <v>259</v>
      </c>
      <c r="F1175" s="15">
        <v>110200</v>
      </c>
    </row>
    <row r="1176" spans="2:6" ht="12.75">
      <c r="B1176" t="s">
        <v>482</v>
      </c>
      <c r="F1176" s="15" t="s">
        <v>160</v>
      </c>
    </row>
    <row r="1177" spans="2:6" ht="12.75">
      <c r="B1177" t="s">
        <v>1173</v>
      </c>
      <c r="C1177" s="15">
        <v>1401</v>
      </c>
      <c r="D1177" s="15">
        <v>400</v>
      </c>
      <c r="E1177" s="15">
        <v>259</v>
      </c>
      <c r="F1177" s="15">
        <v>110300</v>
      </c>
    </row>
    <row r="1178" spans="2:6" ht="12.75">
      <c r="B1178" t="s">
        <v>1017</v>
      </c>
      <c r="C1178" s="15">
        <v>1401</v>
      </c>
      <c r="D1178" s="15">
        <v>400</v>
      </c>
      <c r="E1178" s="15">
        <v>259</v>
      </c>
      <c r="F1178" s="15">
        <v>110400</v>
      </c>
    </row>
    <row r="1179" spans="2:6" ht="12.75">
      <c r="B1179" t="s">
        <v>1018</v>
      </c>
      <c r="C1179" s="15">
        <v>1401</v>
      </c>
      <c r="D1179" s="15">
        <v>400</v>
      </c>
      <c r="E1179" s="15">
        <v>259</v>
      </c>
      <c r="F1179" s="15">
        <v>110500</v>
      </c>
    </row>
    <row r="1180" spans="2:6" ht="12.75">
      <c r="B1180" t="s">
        <v>1019</v>
      </c>
      <c r="C1180" s="15">
        <v>1401</v>
      </c>
      <c r="D1180" s="15">
        <v>400</v>
      </c>
      <c r="E1180" s="15">
        <v>259</v>
      </c>
      <c r="F1180" s="15">
        <v>110600</v>
      </c>
    </row>
    <row r="1181" spans="2:6" ht="12.75">
      <c r="B1181" t="s">
        <v>1022</v>
      </c>
      <c r="C1181" s="15">
        <v>1401</v>
      </c>
      <c r="D1181" s="15">
        <v>400</v>
      </c>
      <c r="E1181" s="15">
        <v>259</v>
      </c>
      <c r="F1181" s="15">
        <v>110700</v>
      </c>
    </row>
    <row r="1182" ht="12.75">
      <c r="B1182" t="s">
        <v>930</v>
      </c>
    </row>
    <row r="1183" spans="2:6" ht="12.75">
      <c r="B1183" t="s">
        <v>1198</v>
      </c>
      <c r="C1183" s="15">
        <v>1401</v>
      </c>
      <c r="D1183" s="15">
        <v>400</v>
      </c>
      <c r="E1183" s="15">
        <v>259</v>
      </c>
      <c r="F1183" s="15">
        <v>111000</v>
      </c>
    </row>
    <row r="1184" spans="2:6" ht="12.75">
      <c r="B1184" t="s">
        <v>1023</v>
      </c>
      <c r="C1184" s="15">
        <v>1401</v>
      </c>
      <c r="D1184" s="15">
        <v>400</v>
      </c>
      <c r="E1184" s="15">
        <v>259</v>
      </c>
      <c r="F1184" s="15">
        <v>130300</v>
      </c>
    </row>
    <row r="1185" ht="12.75">
      <c r="B1185" t="s">
        <v>380</v>
      </c>
    </row>
    <row r="1186" spans="2:6" ht="12.75">
      <c r="B1186" t="s">
        <v>933</v>
      </c>
      <c r="C1186" s="15">
        <v>1401</v>
      </c>
      <c r="D1186" s="15">
        <v>400</v>
      </c>
      <c r="E1186" s="15">
        <v>259</v>
      </c>
      <c r="F1186" s="15">
        <v>130300</v>
      </c>
    </row>
    <row r="1188" spans="1:7" ht="12.75">
      <c r="A1188" s="11" t="s">
        <v>1106</v>
      </c>
      <c r="B1188" s="11" t="s">
        <v>92</v>
      </c>
      <c r="C1188" s="18">
        <v>1402</v>
      </c>
      <c r="D1188" s="18">
        <v>401</v>
      </c>
      <c r="E1188" s="18">
        <v>260</v>
      </c>
      <c r="F1188" s="18"/>
      <c r="G1188" s="18"/>
    </row>
    <row r="1189" spans="1:6" ht="12.75">
      <c r="A1189" s="11"/>
      <c r="B1189" s="14" t="s">
        <v>1231</v>
      </c>
      <c r="C1189" s="15">
        <v>1402</v>
      </c>
      <c r="D1189" s="15">
        <v>401</v>
      </c>
      <c r="E1189" s="15">
        <v>260</v>
      </c>
      <c r="F1189" s="15">
        <v>110700</v>
      </c>
    </row>
    <row r="1190" spans="1:5" ht="12.75">
      <c r="A1190" s="11"/>
      <c r="B1190" s="14" t="s">
        <v>458</v>
      </c>
      <c r="C1190" s="15">
        <v>1402</v>
      </c>
      <c r="D1190" s="15">
        <v>401</v>
      </c>
      <c r="E1190" s="15">
        <v>260</v>
      </c>
    </row>
    <row r="1191" ht="12.75">
      <c r="B1191" t="s">
        <v>380</v>
      </c>
    </row>
    <row r="1192" spans="2:6" ht="12.75">
      <c r="B1192" t="s">
        <v>1037</v>
      </c>
      <c r="C1192" s="15">
        <v>1402</v>
      </c>
      <c r="D1192" s="15">
        <v>401</v>
      </c>
      <c r="E1192" s="15">
        <v>260</v>
      </c>
      <c r="F1192" s="15">
        <v>110100</v>
      </c>
    </row>
    <row r="1193" spans="2:6" ht="12.75">
      <c r="B1193" t="s">
        <v>538</v>
      </c>
      <c r="C1193" s="15">
        <v>1402</v>
      </c>
      <c r="D1193" s="15">
        <v>401</v>
      </c>
      <c r="E1193" s="15">
        <v>260</v>
      </c>
      <c r="F1193" s="15">
        <v>110200</v>
      </c>
    </row>
    <row r="1194" ht="12.75">
      <c r="B1194" t="s">
        <v>482</v>
      </c>
    </row>
    <row r="1195" spans="2:6" ht="12.75">
      <c r="B1195" t="s">
        <v>1173</v>
      </c>
      <c r="C1195" s="15">
        <v>1402</v>
      </c>
      <c r="D1195" s="15">
        <v>401</v>
      </c>
      <c r="E1195" s="15">
        <v>260</v>
      </c>
      <c r="F1195" s="15">
        <v>110300</v>
      </c>
    </row>
    <row r="1196" spans="2:6" ht="12.75">
      <c r="B1196" t="s">
        <v>1017</v>
      </c>
      <c r="C1196" s="15">
        <v>1402</v>
      </c>
      <c r="D1196" s="15">
        <v>401</v>
      </c>
      <c r="E1196" s="15">
        <v>260</v>
      </c>
      <c r="F1196" s="15">
        <v>110400</v>
      </c>
    </row>
    <row r="1197" spans="2:6" ht="12.75">
      <c r="B1197" t="s">
        <v>1018</v>
      </c>
      <c r="C1197" s="15">
        <v>1402</v>
      </c>
      <c r="D1197" s="15">
        <v>401</v>
      </c>
      <c r="E1197" s="15">
        <v>260</v>
      </c>
      <c r="F1197" s="15">
        <v>110500</v>
      </c>
    </row>
    <row r="1198" spans="2:6" ht="12.75">
      <c r="B1198" t="s">
        <v>1019</v>
      </c>
      <c r="C1198" s="15">
        <v>1402</v>
      </c>
      <c r="D1198" s="15">
        <v>401</v>
      </c>
      <c r="E1198" s="15">
        <v>260</v>
      </c>
      <c r="F1198" s="15">
        <v>110600</v>
      </c>
    </row>
    <row r="1199" spans="2:6" ht="12.75">
      <c r="B1199" t="s">
        <v>1022</v>
      </c>
      <c r="C1199" s="15">
        <v>1402</v>
      </c>
      <c r="D1199" s="15">
        <v>401</v>
      </c>
      <c r="E1199" s="15">
        <v>260</v>
      </c>
      <c r="F1199" s="15">
        <v>110700</v>
      </c>
    </row>
    <row r="1200" ht="12.75">
      <c r="B1200" t="s">
        <v>479</v>
      </c>
    </row>
    <row r="1201" spans="2:6" ht="12.75">
      <c r="B1201" t="s">
        <v>633</v>
      </c>
      <c r="C1201" s="15">
        <v>1402</v>
      </c>
      <c r="D1201" s="15">
        <v>401</v>
      </c>
      <c r="E1201" s="15">
        <v>260</v>
      </c>
      <c r="F1201" s="15">
        <v>111000</v>
      </c>
    </row>
    <row r="1202" spans="2:6" ht="12.75">
      <c r="B1202" t="s">
        <v>1023</v>
      </c>
      <c r="C1202" s="15">
        <v>1402</v>
      </c>
      <c r="D1202" s="15">
        <v>401</v>
      </c>
      <c r="E1202" s="15">
        <v>260</v>
      </c>
      <c r="F1202" s="15">
        <v>130300</v>
      </c>
    </row>
    <row r="1203" spans="2:6" ht="12.75">
      <c r="B1203" t="s">
        <v>380</v>
      </c>
      <c r="F1203" s="15" t="s">
        <v>160</v>
      </c>
    </row>
    <row r="1204" spans="2:6" ht="12.75">
      <c r="B1204" t="s">
        <v>247</v>
      </c>
      <c r="C1204" s="15">
        <v>1402</v>
      </c>
      <c r="D1204" s="15">
        <v>401</v>
      </c>
      <c r="E1204" s="15">
        <v>260</v>
      </c>
      <c r="F1204" s="15">
        <v>130300</v>
      </c>
    </row>
    <row r="1205" spans="2:6" ht="12.75">
      <c r="B1205" t="s">
        <v>940</v>
      </c>
      <c r="C1205" s="15">
        <v>1402</v>
      </c>
      <c r="D1205" s="15">
        <v>401</v>
      </c>
      <c r="E1205" s="15">
        <v>260</v>
      </c>
      <c r="F1205" s="15">
        <v>130300</v>
      </c>
    </row>
    <row r="1207" spans="1:7" ht="12.75">
      <c r="A1207" s="11" t="s">
        <v>939</v>
      </c>
      <c r="B1207" s="11" t="s">
        <v>585</v>
      </c>
      <c r="C1207" s="18">
        <v>1407</v>
      </c>
      <c r="D1207" s="18">
        <v>407</v>
      </c>
      <c r="E1207" s="18">
        <v>272</v>
      </c>
      <c r="F1207" s="18"/>
      <c r="G1207" s="18"/>
    </row>
    <row r="1208" ht="12.75">
      <c r="B1208" t="s">
        <v>380</v>
      </c>
    </row>
    <row r="1209" spans="2:6" ht="12.75">
      <c r="B1209" t="s">
        <v>1037</v>
      </c>
      <c r="C1209" s="15">
        <v>1407</v>
      </c>
      <c r="D1209" s="15">
        <v>407</v>
      </c>
      <c r="E1209" s="15">
        <v>272</v>
      </c>
      <c r="F1209" s="15">
        <v>110100</v>
      </c>
    </row>
    <row r="1210" spans="2:6" ht="12.75">
      <c r="B1210" t="s">
        <v>538</v>
      </c>
      <c r="C1210" s="15">
        <v>1407</v>
      </c>
      <c r="D1210" s="15">
        <v>407</v>
      </c>
      <c r="E1210" s="15">
        <v>272</v>
      </c>
      <c r="F1210" s="15">
        <v>110200</v>
      </c>
    </row>
    <row r="1211" ht="12.75">
      <c r="B1211" t="s">
        <v>482</v>
      </c>
    </row>
    <row r="1212" spans="2:6" ht="12.75">
      <c r="B1212" t="s">
        <v>1173</v>
      </c>
      <c r="C1212" s="15">
        <v>1407</v>
      </c>
      <c r="D1212" s="15">
        <v>407</v>
      </c>
      <c r="E1212" s="15">
        <v>272</v>
      </c>
      <c r="F1212" s="15">
        <v>110300</v>
      </c>
    </row>
    <row r="1213" spans="2:6" ht="12.75">
      <c r="B1213" t="s">
        <v>941</v>
      </c>
      <c r="C1213" s="15">
        <v>1407</v>
      </c>
      <c r="D1213" s="15">
        <v>407</v>
      </c>
      <c r="E1213" s="15">
        <v>272</v>
      </c>
      <c r="F1213" s="15">
        <v>110400</v>
      </c>
    </row>
    <row r="1214" spans="2:6" ht="12.75">
      <c r="B1214" t="s">
        <v>1018</v>
      </c>
      <c r="C1214" s="15">
        <v>1407</v>
      </c>
      <c r="D1214" s="15">
        <v>407</v>
      </c>
      <c r="E1214" s="15">
        <v>272</v>
      </c>
      <c r="F1214" s="15">
        <v>110500</v>
      </c>
    </row>
    <row r="1215" spans="2:6" ht="12.75">
      <c r="B1215" t="s">
        <v>1019</v>
      </c>
      <c r="C1215" s="15">
        <v>1407</v>
      </c>
      <c r="D1215" s="15">
        <v>407</v>
      </c>
      <c r="E1215" s="15">
        <v>272</v>
      </c>
      <c r="F1215" s="15">
        <v>110600</v>
      </c>
    </row>
    <row r="1216" ht="12.75">
      <c r="B1216" t="s">
        <v>1197</v>
      </c>
    </row>
    <row r="1217" spans="2:6" ht="12.75">
      <c r="B1217" t="s">
        <v>1021</v>
      </c>
      <c r="C1217" s="15">
        <v>1407</v>
      </c>
      <c r="D1217" s="15">
        <v>407</v>
      </c>
      <c r="E1217" s="15">
        <v>272</v>
      </c>
      <c r="F1217" s="15">
        <v>111000</v>
      </c>
    </row>
    <row r="1219" spans="1:7" ht="12.75">
      <c r="A1219" s="11" t="s">
        <v>1108</v>
      </c>
      <c r="B1219" s="11" t="s">
        <v>108</v>
      </c>
      <c r="C1219" s="18">
        <v>1407</v>
      </c>
      <c r="D1219" s="18">
        <v>407</v>
      </c>
      <c r="E1219" s="18">
        <v>272</v>
      </c>
      <c r="F1219" s="18"/>
      <c r="G1219" s="18"/>
    </row>
    <row r="1220" ht="12.75">
      <c r="B1220" t="s">
        <v>380</v>
      </c>
    </row>
    <row r="1221" spans="2:6" ht="12.75">
      <c r="B1221" t="s">
        <v>1023</v>
      </c>
      <c r="C1221" s="15">
        <v>1407</v>
      </c>
      <c r="D1221" s="15">
        <v>407</v>
      </c>
      <c r="E1221" s="15">
        <v>272</v>
      </c>
      <c r="F1221" s="15">
        <v>130300</v>
      </c>
    </row>
    <row r="1223" spans="1:7" ht="12.75">
      <c r="A1223" s="11" t="s">
        <v>1109</v>
      </c>
      <c r="B1223" s="11" t="s">
        <v>97</v>
      </c>
      <c r="C1223" s="18">
        <v>1501</v>
      </c>
      <c r="D1223" s="18">
        <v>410</v>
      </c>
      <c r="E1223" s="18">
        <v>280</v>
      </c>
      <c r="F1223" s="18"/>
      <c r="G1223" s="18"/>
    </row>
    <row r="1224" spans="2:6" ht="12.75">
      <c r="B1224" t="s">
        <v>166</v>
      </c>
      <c r="C1224" s="15">
        <v>1501</v>
      </c>
      <c r="D1224" s="15">
        <v>410</v>
      </c>
      <c r="E1224" s="15">
        <v>280</v>
      </c>
      <c r="F1224" s="15">
        <v>111000</v>
      </c>
    </row>
    <row r="1225" spans="2:5" ht="12.75">
      <c r="B1225" t="s">
        <v>458</v>
      </c>
      <c r="C1225" s="15">
        <v>1501</v>
      </c>
      <c r="D1225" s="15">
        <v>410</v>
      </c>
      <c r="E1225" s="15">
        <v>280</v>
      </c>
    </row>
    <row r="1226" ht="12.75">
      <c r="B1226" t="s">
        <v>380</v>
      </c>
    </row>
    <row r="1227" spans="2:6" ht="12.75">
      <c r="B1227" t="s">
        <v>1037</v>
      </c>
      <c r="C1227" s="15">
        <v>1501</v>
      </c>
      <c r="D1227" s="15">
        <v>410</v>
      </c>
      <c r="E1227" s="15">
        <v>280</v>
      </c>
      <c r="F1227" s="15">
        <v>110100</v>
      </c>
    </row>
    <row r="1228" spans="2:6" ht="12.75">
      <c r="B1228" t="s">
        <v>538</v>
      </c>
      <c r="C1228" s="15">
        <v>1501</v>
      </c>
      <c r="D1228" s="15">
        <v>410</v>
      </c>
      <c r="E1228" s="15">
        <v>280</v>
      </c>
      <c r="F1228" s="15">
        <v>110200</v>
      </c>
    </row>
    <row r="1229" ht="12.75">
      <c r="B1229" t="s">
        <v>482</v>
      </c>
    </row>
    <row r="1230" spans="2:6" ht="12.75">
      <c r="B1230" t="s">
        <v>1173</v>
      </c>
      <c r="C1230" s="15">
        <v>1501</v>
      </c>
      <c r="D1230" s="15">
        <v>410</v>
      </c>
      <c r="E1230" s="15">
        <v>280</v>
      </c>
      <c r="F1230" s="15">
        <v>110300</v>
      </c>
    </row>
    <row r="1231" spans="2:6" ht="12.75">
      <c r="B1231" t="s">
        <v>1019</v>
      </c>
      <c r="C1231" s="15">
        <v>1501</v>
      </c>
      <c r="D1231" s="15">
        <v>410</v>
      </c>
      <c r="E1231" s="15">
        <v>280</v>
      </c>
      <c r="F1231" s="15">
        <v>110600</v>
      </c>
    </row>
    <row r="1232" spans="2:6" ht="12.75">
      <c r="B1232" t="s">
        <v>1022</v>
      </c>
      <c r="C1232" s="15">
        <v>1501</v>
      </c>
      <c r="D1232" s="15">
        <v>410</v>
      </c>
      <c r="E1232" s="15">
        <v>280</v>
      </c>
      <c r="F1232" s="15">
        <v>110700</v>
      </c>
    </row>
    <row r="1233" spans="2:6" ht="12.75">
      <c r="B1233" t="s">
        <v>763</v>
      </c>
      <c r="C1233" s="15">
        <v>1501</v>
      </c>
      <c r="D1233" s="15">
        <v>410</v>
      </c>
      <c r="E1233" s="15">
        <v>280</v>
      </c>
      <c r="F1233" s="15" t="s">
        <v>160</v>
      </c>
    </row>
    <row r="1234" spans="2:6" ht="12.75">
      <c r="B1234" t="s">
        <v>1182</v>
      </c>
      <c r="C1234" s="15">
        <v>1501</v>
      </c>
      <c r="D1234" s="15">
        <v>410</v>
      </c>
      <c r="E1234" s="15">
        <v>280</v>
      </c>
      <c r="F1234" s="15">
        <v>111000</v>
      </c>
    </row>
    <row r="1236" spans="1:7" ht="12.75">
      <c r="A1236" s="11" t="s">
        <v>1107</v>
      </c>
      <c r="B1236" s="11" t="s">
        <v>175</v>
      </c>
      <c r="C1236" s="18">
        <v>1501</v>
      </c>
      <c r="D1236" s="18">
        <v>410</v>
      </c>
      <c r="E1236" s="18">
        <v>284</v>
      </c>
      <c r="F1236" s="18"/>
      <c r="G1236" s="18"/>
    </row>
    <row r="1237" ht="12.75">
      <c r="B1237" t="s">
        <v>380</v>
      </c>
    </row>
    <row r="1238" ht="12.75">
      <c r="B1238" t="s">
        <v>482</v>
      </c>
    </row>
    <row r="1239" spans="2:6" ht="12.75">
      <c r="B1239" t="s">
        <v>1173</v>
      </c>
      <c r="C1239" s="15">
        <v>1501</v>
      </c>
      <c r="D1239" s="15">
        <v>410</v>
      </c>
      <c r="E1239" s="15">
        <v>284</v>
      </c>
      <c r="F1239" s="15">
        <v>110300</v>
      </c>
    </row>
    <row r="1240" spans="2:6" ht="12.75">
      <c r="B1240" t="s">
        <v>1022</v>
      </c>
      <c r="C1240" s="15">
        <v>1501</v>
      </c>
      <c r="D1240" s="15">
        <v>410</v>
      </c>
      <c r="E1240" s="15">
        <v>284</v>
      </c>
      <c r="F1240" s="15">
        <v>110700</v>
      </c>
    </row>
    <row r="1241" ht="12.75">
      <c r="B1241" t="s">
        <v>1197</v>
      </c>
    </row>
    <row r="1242" spans="2:6" ht="12.75">
      <c r="B1242" t="s">
        <v>1021</v>
      </c>
      <c r="C1242" s="15">
        <v>1501</v>
      </c>
      <c r="D1242" s="15">
        <v>410</v>
      </c>
      <c r="E1242" s="15">
        <v>284</v>
      </c>
      <c r="F1242" s="15">
        <v>111000</v>
      </c>
    </row>
    <row r="1244" spans="1:7" ht="12.75">
      <c r="A1244" s="11" t="s">
        <v>1110</v>
      </c>
      <c r="B1244" s="11" t="s">
        <v>942</v>
      </c>
      <c r="C1244" s="18">
        <v>1701</v>
      </c>
      <c r="D1244" s="18">
        <v>430</v>
      </c>
      <c r="E1244" s="18">
        <v>301</v>
      </c>
      <c r="F1244" s="18"/>
      <c r="G1244" s="18"/>
    </row>
    <row r="1245" spans="1:6" ht="12.75">
      <c r="A1245" s="11"/>
      <c r="B1245" s="14" t="s">
        <v>1231</v>
      </c>
      <c r="C1245" s="15">
        <v>1701</v>
      </c>
      <c r="D1245" s="15">
        <v>430</v>
      </c>
      <c r="E1245" s="15">
        <v>301</v>
      </c>
      <c r="F1245" s="15">
        <v>110700</v>
      </c>
    </row>
    <row r="1246" spans="1:6" ht="12.75">
      <c r="A1246" s="11"/>
      <c r="B1246" s="14" t="s">
        <v>458</v>
      </c>
      <c r="C1246" s="15">
        <v>1701</v>
      </c>
      <c r="D1246" s="15">
        <v>430</v>
      </c>
      <c r="E1246" s="15">
        <v>301</v>
      </c>
      <c r="F1246" s="15" t="s">
        <v>160</v>
      </c>
    </row>
    <row r="1247" ht="12.75">
      <c r="B1247" t="s">
        <v>380</v>
      </c>
    </row>
    <row r="1248" spans="2:6" ht="12.75">
      <c r="B1248" t="s">
        <v>1037</v>
      </c>
      <c r="C1248" s="15">
        <v>1701</v>
      </c>
      <c r="D1248" s="15">
        <v>430</v>
      </c>
      <c r="E1248" s="15">
        <v>301</v>
      </c>
      <c r="F1248" s="15">
        <v>110100</v>
      </c>
    </row>
    <row r="1249" spans="2:6" ht="12.75">
      <c r="B1249" t="s">
        <v>538</v>
      </c>
      <c r="C1249" s="15">
        <v>1701</v>
      </c>
      <c r="D1249" s="15">
        <v>430</v>
      </c>
      <c r="E1249" s="15">
        <v>301</v>
      </c>
      <c r="F1249" s="15">
        <v>110200</v>
      </c>
    </row>
    <row r="1250" ht="12.75">
      <c r="B1250" t="s">
        <v>482</v>
      </c>
    </row>
    <row r="1251" spans="2:6" ht="12.75">
      <c r="B1251" t="s">
        <v>1173</v>
      </c>
      <c r="C1251" s="15">
        <v>1701</v>
      </c>
      <c r="D1251" s="15">
        <v>430</v>
      </c>
      <c r="E1251" s="15">
        <v>301</v>
      </c>
      <c r="F1251" s="15">
        <v>110300</v>
      </c>
    </row>
    <row r="1252" spans="2:6" ht="12.75">
      <c r="B1252" t="s">
        <v>1017</v>
      </c>
      <c r="C1252" s="15">
        <v>1701</v>
      </c>
      <c r="D1252" s="15">
        <v>430</v>
      </c>
      <c r="E1252" s="15">
        <v>301</v>
      </c>
      <c r="F1252" s="15">
        <v>110400</v>
      </c>
    </row>
    <row r="1253" spans="2:6" ht="12.75">
      <c r="B1253" t="s">
        <v>1018</v>
      </c>
      <c r="C1253" s="15">
        <v>1701</v>
      </c>
      <c r="D1253" s="15">
        <v>430</v>
      </c>
      <c r="E1253" s="15">
        <v>301</v>
      </c>
      <c r="F1253" s="15">
        <v>110500</v>
      </c>
    </row>
    <row r="1254" spans="2:6" ht="12.75">
      <c r="B1254" t="s">
        <v>1019</v>
      </c>
      <c r="C1254" s="15">
        <v>1701</v>
      </c>
      <c r="D1254" s="15">
        <v>430</v>
      </c>
      <c r="E1254" s="15">
        <v>301</v>
      </c>
      <c r="F1254" s="15">
        <v>110600</v>
      </c>
    </row>
    <row r="1255" spans="2:6" ht="12.75">
      <c r="B1255" t="s">
        <v>1022</v>
      </c>
      <c r="C1255" s="15">
        <v>1701</v>
      </c>
      <c r="D1255" s="15">
        <v>430</v>
      </c>
      <c r="E1255" s="15">
        <v>301</v>
      </c>
      <c r="F1255" s="15">
        <v>110700</v>
      </c>
    </row>
    <row r="1256" ht="12.75">
      <c r="B1256" t="s">
        <v>479</v>
      </c>
    </row>
    <row r="1257" spans="2:6" ht="12.75">
      <c r="B1257" t="s">
        <v>633</v>
      </c>
      <c r="C1257" s="15">
        <v>1701</v>
      </c>
      <c r="D1257" s="15">
        <v>430</v>
      </c>
      <c r="E1257" s="15">
        <v>301</v>
      </c>
      <c r="F1257" s="15">
        <v>111000</v>
      </c>
    </row>
    <row r="1258" spans="2:6" ht="12.75">
      <c r="B1258" t="s">
        <v>766</v>
      </c>
      <c r="C1258" s="15">
        <v>1701</v>
      </c>
      <c r="D1258" s="15">
        <v>430</v>
      </c>
      <c r="E1258" s="15">
        <v>301</v>
      </c>
      <c r="F1258" s="15">
        <v>130300</v>
      </c>
    </row>
    <row r="1259" ht="12.75">
      <c r="B1259" t="s">
        <v>380</v>
      </c>
    </row>
    <row r="1260" ht="12.75">
      <c r="B1260" t="s">
        <v>320</v>
      </c>
    </row>
    <row r="1261" spans="2:6" ht="12.75">
      <c r="B1261" t="s">
        <v>244</v>
      </c>
      <c r="C1261" s="15">
        <v>1701</v>
      </c>
      <c r="D1261" s="15">
        <v>430</v>
      </c>
      <c r="E1261" s="15">
        <v>301</v>
      </c>
      <c r="F1261" s="15">
        <v>130300</v>
      </c>
    </row>
    <row r="1263" spans="1:7" s="11" customFormat="1" ht="12.75">
      <c r="A1263" s="11" t="s">
        <v>436</v>
      </c>
      <c r="B1263" s="11" t="s">
        <v>437</v>
      </c>
      <c r="C1263" s="18"/>
      <c r="D1263" s="18"/>
      <c r="E1263" s="18"/>
      <c r="F1263" s="18"/>
      <c r="G1263" s="18"/>
    </row>
    <row r="1264" spans="1:7" s="11" customFormat="1" ht="12.75">
      <c r="A1264" s="11" t="s">
        <v>438</v>
      </c>
      <c r="B1264" s="11" t="s">
        <v>1244</v>
      </c>
      <c r="C1264" s="18" t="s">
        <v>1175</v>
      </c>
      <c r="D1264" s="18" t="s">
        <v>1176</v>
      </c>
      <c r="E1264" s="18" t="s">
        <v>99</v>
      </c>
      <c r="F1264" s="18"/>
      <c r="G1264" s="18"/>
    </row>
    <row r="1265" ht="12.75">
      <c r="B1265" t="s">
        <v>380</v>
      </c>
    </row>
    <row r="1266" spans="2:6" ht="12.75">
      <c r="B1266" t="s">
        <v>1037</v>
      </c>
      <c r="C1266" s="15" t="s">
        <v>1175</v>
      </c>
      <c r="D1266" s="15" t="s">
        <v>1176</v>
      </c>
      <c r="E1266" s="15" t="s">
        <v>99</v>
      </c>
      <c r="F1266" s="15">
        <v>110100</v>
      </c>
    </row>
    <row r="1267" spans="2:6" ht="12.75">
      <c r="B1267" t="s">
        <v>538</v>
      </c>
      <c r="C1267" s="15" t="s">
        <v>1175</v>
      </c>
      <c r="D1267" s="15" t="s">
        <v>1176</v>
      </c>
      <c r="E1267" s="15" t="s">
        <v>99</v>
      </c>
      <c r="F1267" s="15">
        <v>110200</v>
      </c>
    </row>
    <row r="1268" ht="12.75">
      <c r="B1268" t="s">
        <v>482</v>
      </c>
    </row>
    <row r="1269" spans="2:6" ht="12.75">
      <c r="B1269" t="s">
        <v>1173</v>
      </c>
      <c r="C1269" s="15" t="s">
        <v>1175</v>
      </c>
      <c r="D1269" s="15" t="s">
        <v>1176</v>
      </c>
      <c r="E1269" s="15" t="s">
        <v>99</v>
      </c>
      <c r="F1269" s="15">
        <v>110300</v>
      </c>
    </row>
    <row r="1270" spans="2:6" ht="12.75">
      <c r="B1270" t="s">
        <v>1017</v>
      </c>
      <c r="C1270" s="15" t="s">
        <v>1175</v>
      </c>
      <c r="D1270" s="15" t="s">
        <v>1176</v>
      </c>
      <c r="E1270" s="15" t="s">
        <v>99</v>
      </c>
      <c r="F1270" s="15">
        <v>110400</v>
      </c>
    </row>
    <row r="1271" spans="2:6" ht="12.75">
      <c r="B1271" t="s">
        <v>1018</v>
      </c>
      <c r="C1271" s="15" t="s">
        <v>1175</v>
      </c>
      <c r="D1271" s="15" t="s">
        <v>1176</v>
      </c>
      <c r="E1271" s="15" t="s">
        <v>99</v>
      </c>
      <c r="F1271" s="15">
        <v>110500</v>
      </c>
    </row>
    <row r="1272" spans="2:6" ht="12.75">
      <c r="B1272" t="s">
        <v>1019</v>
      </c>
      <c r="C1272" s="15" t="s">
        <v>1175</v>
      </c>
      <c r="D1272" s="15" t="s">
        <v>1176</v>
      </c>
      <c r="E1272" s="15" t="s">
        <v>99</v>
      </c>
      <c r="F1272" s="15">
        <v>110600</v>
      </c>
    </row>
    <row r="1273" spans="2:6" ht="12.75">
      <c r="B1273" t="s">
        <v>1022</v>
      </c>
      <c r="C1273" s="15" t="s">
        <v>1175</v>
      </c>
      <c r="D1273" s="15" t="s">
        <v>1176</v>
      </c>
      <c r="E1273" s="15" t="s">
        <v>99</v>
      </c>
      <c r="F1273" s="15">
        <v>110700</v>
      </c>
    </row>
    <row r="1274" ht="12.75">
      <c r="B1274" t="s">
        <v>479</v>
      </c>
    </row>
    <row r="1275" spans="2:6" ht="12.75">
      <c r="B1275" t="s">
        <v>633</v>
      </c>
      <c r="C1275" s="15" t="s">
        <v>1175</v>
      </c>
      <c r="D1275" s="15" t="s">
        <v>1176</v>
      </c>
      <c r="E1275" s="15" t="s">
        <v>99</v>
      </c>
      <c r="F1275" s="15">
        <v>111000</v>
      </c>
    </row>
    <row r="1277" spans="1:7" ht="12.75">
      <c r="A1277" s="11" t="s">
        <v>439</v>
      </c>
      <c r="B1277" s="11" t="s">
        <v>173</v>
      </c>
      <c r="C1277" s="18">
        <v>1201</v>
      </c>
      <c r="D1277" s="18">
        <v>310</v>
      </c>
      <c r="E1277" s="18">
        <v>290</v>
      </c>
      <c r="F1277" s="18"/>
      <c r="G1277" s="18"/>
    </row>
    <row r="1278" ht="12.75">
      <c r="B1278" t="s">
        <v>380</v>
      </c>
    </row>
    <row r="1279" spans="2:6" ht="12.75">
      <c r="B1279" t="s">
        <v>90</v>
      </c>
      <c r="C1279" s="15">
        <v>1201</v>
      </c>
      <c r="D1279" s="15">
        <v>310</v>
      </c>
      <c r="E1279" s="15">
        <v>290</v>
      </c>
      <c r="F1279" s="15">
        <v>130100</v>
      </c>
    </row>
    <row r="1281" spans="1:7" ht="12.75">
      <c r="A1281" s="11" t="s">
        <v>1111</v>
      </c>
      <c r="B1281" s="11" t="s">
        <v>174</v>
      </c>
      <c r="C1281" s="18">
        <v>1202</v>
      </c>
      <c r="D1281" s="18">
        <v>311</v>
      </c>
      <c r="E1281" s="18">
        <v>443</v>
      </c>
      <c r="F1281" s="18"/>
      <c r="G1281" s="18"/>
    </row>
    <row r="1282" ht="12.75">
      <c r="B1282" t="s">
        <v>380</v>
      </c>
    </row>
    <row r="1283" spans="2:6" ht="12.75">
      <c r="B1283" t="s">
        <v>90</v>
      </c>
      <c r="C1283" s="15">
        <v>1202</v>
      </c>
      <c r="D1283" s="15">
        <v>311</v>
      </c>
      <c r="E1283" s="15">
        <v>443</v>
      </c>
      <c r="F1283" s="15">
        <v>130100</v>
      </c>
    </row>
    <row r="1285" spans="1:7" ht="12.75">
      <c r="A1285" s="11" t="s">
        <v>1112</v>
      </c>
      <c r="B1285" s="11" t="s">
        <v>92</v>
      </c>
      <c r="C1285" s="18">
        <v>1402</v>
      </c>
      <c r="D1285" s="18">
        <v>401</v>
      </c>
      <c r="E1285" s="18">
        <v>260</v>
      </c>
      <c r="F1285" s="18"/>
      <c r="G1285" s="18"/>
    </row>
    <row r="1286" ht="12.75">
      <c r="B1286" t="s">
        <v>380</v>
      </c>
    </row>
    <row r="1287" spans="2:6" ht="12.75">
      <c r="B1287" t="s">
        <v>1037</v>
      </c>
      <c r="C1287" s="15">
        <v>1402</v>
      </c>
      <c r="D1287" s="15">
        <v>401</v>
      </c>
      <c r="E1287" s="15">
        <v>260</v>
      </c>
      <c r="F1287" s="15">
        <v>110100</v>
      </c>
    </row>
    <row r="1288" spans="2:6" ht="12.75">
      <c r="B1288" t="s">
        <v>538</v>
      </c>
      <c r="C1288" s="15">
        <v>1402</v>
      </c>
      <c r="D1288" s="15">
        <v>401</v>
      </c>
      <c r="E1288" s="15">
        <v>260</v>
      </c>
      <c r="F1288" s="15">
        <v>110200</v>
      </c>
    </row>
    <row r="1289" ht="12.75">
      <c r="B1289" t="s">
        <v>482</v>
      </c>
    </row>
    <row r="1290" spans="2:6" ht="12.75">
      <c r="B1290" t="s">
        <v>1173</v>
      </c>
      <c r="C1290" s="15">
        <v>1402</v>
      </c>
      <c r="D1290" s="15">
        <v>401</v>
      </c>
      <c r="E1290" s="15">
        <v>260</v>
      </c>
      <c r="F1290" s="15">
        <v>110300</v>
      </c>
    </row>
    <row r="1291" spans="2:6" ht="12.75">
      <c r="B1291" t="s">
        <v>1017</v>
      </c>
      <c r="C1291" s="15">
        <v>1402</v>
      </c>
      <c r="D1291" s="15">
        <v>401</v>
      </c>
      <c r="E1291" s="15">
        <v>260</v>
      </c>
      <c r="F1291" s="15">
        <v>110400</v>
      </c>
    </row>
    <row r="1292" spans="2:6" ht="12.75">
      <c r="B1292" t="s">
        <v>1019</v>
      </c>
      <c r="C1292" s="15">
        <v>1402</v>
      </c>
      <c r="D1292" s="15">
        <v>401</v>
      </c>
      <c r="E1292" s="15">
        <v>260</v>
      </c>
      <c r="F1292" s="15">
        <v>110600</v>
      </c>
    </row>
    <row r="1293" spans="2:6" ht="12.75">
      <c r="B1293" t="s">
        <v>1022</v>
      </c>
      <c r="C1293" s="15">
        <v>1402</v>
      </c>
      <c r="D1293" s="15">
        <v>401</v>
      </c>
      <c r="E1293" s="15">
        <v>260</v>
      </c>
      <c r="F1293" s="15">
        <v>110700</v>
      </c>
    </row>
    <row r="1294" ht="12.75">
      <c r="B1294" t="s">
        <v>479</v>
      </c>
    </row>
    <row r="1295" spans="2:6" ht="12.75">
      <c r="B1295" t="s">
        <v>633</v>
      </c>
      <c r="C1295" s="15">
        <v>1402</v>
      </c>
      <c r="D1295" s="15">
        <v>401</v>
      </c>
      <c r="E1295" s="15">
        <v>260</v>
      </c>
      <c r="F1295" s="15">
        <v>111000</v>
      </c>
    </row>
    <row r="1296" spans="2:6" ht="12.75">
      <c r="B1296" t="s">
        <v>1023</v>
      </c>
      <c r="C1296" s="15">
        <v>1402</v>
      </c>
      <c r="D1296" s="15">
        <v>401</v>
      </c>
      <c r="E1296" s="15">
        <v>260</v>
      </c>
      <c r="F1296" s="15">
        <v>130300</v>
      </c>
    </row>
    <row r="1297" ht="12.75">
      <c r="B1297" t="s">
        <v>380</v>
      </c>
    </row>
    <row r="1298" spans="2:6" ht="12.75">
      <c r="B1298" t="s">
        <v>322</v>
      </c>
      <c r="C1298" s="15">
        <v>1402</v>
      </c>
      <c r="D1298" s="15">
        <v>401</v>
      </c>
      <c r="E1298" s="15">
        <v>260</v>
      </c>
      <c r="F1298" s="15">
        <v>130300</v>
      </c>
    </row>
    <row r="1299" spans="2:6" ht="12.75">
      <c r="B1299" t="s">
        <v>254</v>
      </c>
      <c r="C1299" s="15">
        <v>1402</v>
      </c>
      <c r="D1299" s="15">
        <v>401</v>
      </c>
      <c r="E1299" s="15">
        <v>260</v>
      </c>
      <c r="F1299" s="15">
        <v>130300</v>
      </c>
    </row>
    <row r="1301" spans="1:7" ht="12.75">
      <c r="A1301" s="11" t="s">
        <v>1113</v>
      </c>
      <c r="B1301" s="11" t="s">
        <v>585</v>
      </c>
      <c r="C1301" s="18">
        <v>1407</v>
      </c>
      <c r="D1301" s="18">
        <v>407</v>
      </c>
      <c r="E1301" s="18">
        <v>272</v>
      </c>
      <c r="F1301" s="18"/>
      <c r="G1301" s="18"/>
    </row>
    <row r="1302" ht="12.75">
      <c r="B1302" t="s">
        <v>380</v>
      </c>
    </row>
    <row r="1303" spans="2:6" ht="12.75">
      <c r="B1303" t="s">
        <v>1037</v>
      </c>
      <c r="C1303" s="15">
        <v>1407</v>
      </c>
      <c r="D1303" s="15">
        <v>407</v>
      </c>
      <c r="E1303" s="15">
        <v>272</v>
      </c>
      <c r="F1303" s="15">
        <v>110100</v>
      </c>
    </row>
    <row r="1304" spans="2:6" ht="12.75">
      <c r="B1304" t="s">
        <v>538</v>
      </c>
      <c r="C1304" s="15">
        <v>1407</v>
      </c>
      <c r="D1304" s="15">
        <v>407</v>
      </c>
      <c r="E1304" s="15">
        <v>272</v>
      </c>
      <c r="F1304" s="15">
        <v>110200</v>
      </c>
    </row>
    <row r="1305" spans="2:6" ht="12.75">
      <c r="B1305" t="s">
        <v>1019</v>
      </c>
      <c r="C1305" s="15">
        <v>1407</v>
      </c>
      <c r="D1305" s="15">
        <v>407</v>
      </c>
      <c r="E1305" s="15">
        <v>272</v>
      </c>
      <c r="F1305" s="15">
        <v>110600</v>
      </c>
    </row>
    <row r="1307" spans="1:7" ht="12.75">
      <c r="A1307" s="11" t="s">
        <v>1114</v>
      </c>
      <c r="B1307" s="11" t="s">
        <v>108</v>
      </c>
      <c r="C1307" s="18">
        <v>1407</v>
      </c>
      <c r="D1307" s="18">
        <v>407</v>
      </c>
      <c r="E1307" s="18">
        <v>272</v>
      </c>
      <c r="F1307" s="18"/>
      <c r="G1307" s="18"/>
    </row>
    <row r="1308" ht="12.75">
      <c r="B1308" t="s">
        <v>380</v>
      </c>
    </row>
    <row r="1309" spans="2:6" ht="12.75">
      <c r="B1309" t="s">
        <v>1023</v>
      </c>
      <c r="C1309" s="15">
        <v>1407</v>
      </c>
      <c r="D1309" s="15">
        <v>407</v>
      </c>
      <c r="E1309" s="15">
        <v>272</v>
      </c>
      <c r="F1309" s="15">
        <v>130300</v>
      </c>
    </row>
    <row r="1311" spans="1:5" ht="12.75">
      <c r="A1311" s="11" t="s">
        <v>1115</v>
      </c>
      <c r="B1311" s="11" t="s">
        <v>97</v>
      </c>
      <c r="C1311" s="15">
        <v>1501</v>
      </c>
      <c r="D1311" s="15">
        <v>410</v>
      </c>
      <c r="E1311" s="15">
        <v>280</v>
      </c>
    </row>
    <row r="1312" spans="2:6" ht="12.75">
      <c r="B1312" t="s">
        <v>166</v>
      </c>
      <c r="C1312" s="15">
        <v>1501</v>
      </c>
      <c r="D1312" s="15">
        <v>410</v>
      </c>
      <c r="E1312" s="15">
        <v>280</v>
      </c>
      <c r="F1312" s="15">
        <v>111000</v>
      </c>
    </row>
    <row r="1313" spans="2:5" ht="12.75">
      <c r="B1313" t="s">
        <v>458</v>
      </c>
      <c r="C1313" s="15">
        <v>1501</v>
      </c>
      <c r="D1313" s="15">
        <v>410</v>
      </c>
      <c r="E1313" s="15">
        <v>280</v>
      </c>
    </row>
    <row r="1314" spans="1:2" ht="12.75">
      <c r="A1314" t="s">
        <v>160</v>
      </c>
      <c r="B1314" t="s">
        <v>380</v>
      </c>
    </row>
    <row r="1315" spans="2:6" ht="12.75">
      <c r="B1315" t="s">
        <v>1037</v>
      </c>
      <c r="C1315" s="15">
        <v>1501</v>
      </c>
      <c r="D1315" s="15">
        <v>410</v>
      </c>
      <c r="E1315" s="15">
        <v>280</v>
      </c>
      <c r="F1315" s="15">
        <v>110100</v>
      </c>
    </row>
    <row r="1316" spans="2:6" ht="12.75">
      <c r="B1316" t="s">
        <v>538</v>
      </c>
      <c r="C1316" s="15">
        <v>1501</v>
      </c>
      <c r="D1316" s="15">
        <v>410</v>
      </c>
      <c r="E1316" s="15">
        <v>280</v>
      </c>
      <c r="F1316" s="15">
        <v>110200</v>
      </c>
    </row>
    <row r="1317" ht="12.75">
      <c r="B1317" t="s">
        <v>449</v>
      </c>
    </row>
    <row r="1318" spans="2:6" ht="12.75">
      <c r="B1318" t="s">
        <v>1031</v>
      </c>
      <c r="C1318" s="15">
        <v>1501</v>
      </c>
      <c r="D1318" s="15">
        <v>410</v>
      </c>
      <c r="E1318" s="15">
        <v>280</v>
      </c>
      <c r="F1318" s="15">
        <v>110300</v>
      </c>
    </row>
    <row r="1319" spans="2:6" ht="12.75">
      <c r="B1319" t="s">
        <v>1019</v>
      </c>
      <c r="C1319" s="15">
        <v>1501</v>
      </c>
      <c r="D1319" s="15">
        <v>410</v>
      </c>
      <c r="E1319" s="15">
        <v>280</v>
      </c>
      <c r="F1319" s="15">
        <v>110600</v>
      </c>
    </row>
    <row r="1320" spans="2:6" ht="12.75">
      <c r="B1320" t="s">
        <v>505</v>
      </c>
      <c r="C1320" s="15">
        <v>1501</v>
      </c>
      <c r="D1320" s="15">
        <v>410</v>
      </c>
      <c r="E1320" s="15">
        <v>280</v>
      </c>
      <c r="F1320" s="15">
        <v>110700</v>
      </c>
    </row>
    <row r="1321" ht="12.75">
      <c r="B1321" t="s">
        <v>479</v>
      </c>
    </row>
    <row r="1322" spans="2:6" ht="12.75">
      <c r="B1322" t="s">
        <v>633</v>
      </c>
      <c r="C1322" s="15">
        <v>1501</v>
      </c>
      <c r="D1322" s="15">
        <v>410</v>
      </c>
      <c r="E1322" s="15">
        <v>280</v>
      </c>
      <c r="F1322" s="15">
        <v>111000</v>
      </c>
    </row>
    <row r="1324" spans="1:7" ht="12.75">
      <c r="A1324" s="11" t="s">
        <v>1116</v>
      </c>
      <c r="B1324" s="11" t="s">
        <v>175</v>
      </c>
      <c r="C1324" s="18">
        <v>1501</v>
      </c>
      <c r="D1324" s="18">
        <v>410</v>
      </c>
      <c r="E1324" s="18">
        <v>284</v>
      </c>
      <c r="F1324" s="18"/>
      <c r="G1324" s="18"/>
    </row>
    <row r="1325" ht="12.75">
      <c r="B1325" t="s">
        <v>380</v>
      </c>
    </row>
    <row r="1326" spans="2:6" ht="12.75">
      <c r="B1326" t="s">
        <v>1019</v>
      </c>
      <c r="C1326" s="15">
        <v>1501</v>
      </c>
      <c r="D1326" s="15">
        <v>410</v>
      </c>
      <c r="E1326" s="15">
        <v>284</v>
      </c>
      <c r="F1326" s="15">
        <v>110600</v>
      </c>
    </row>
    <row r="1327" spans="2:6" ht="12.75">
      <c r="B1327" t="s">
        <v>1022</v>
      </c>
      <c r="C1327" s="15">
        <v>1501</v>
      </c>
      <c r="D1327" s="15">
        <v>410</v>
      </c>
      <c r="E1327" s="15">
        <v>284</v>
      </c>
      <c r="F1327" s="15">
        <v>110700</v>
      </c>
    </row>
    <row r="1329" spans="1:7" ht="12.75">
      <c r="A1329" s="11" t="s">
        <v>943</v>
      </c>
      <c r="B1329" s="11" t="s">
        <v>1077</v>
      </c>
      <c r="C1329" s="18">
        <v>1701</v>
      </c>
      <c r="D1329" s="18">
        <v>430</v>
      </c>
      <c r="E1329" s="18">
        <v>302</v>
      </c>
      <c r="F1329" s="18"/>
      <c r="G1329" s="18"/>
    </row>
    <row r="1330" ht="12.75">
      <c r="B1330" t="s">
        <v>380</v>
      </c>
    </row>
    <row r="1331" spans="2:6" ht="12.75">
      <c r="B1331" t="s">
        <v>1037</v>
      </c>
      <c r="C1331" s="15">
        <v>1701</v>
      </c>
      <c r="D1331" s="15">
        <v>430</v>
      </c>
      <c r="E1331" s="15">
        <v>302</v>
      </c>
      <c r="F1331" s="15">
        <v>110100</v>
      </c>
    </row>
    <row r="1332" spans="2:6" ht="12.75">
      <c r="B1332" t="s">
        <v>538</v>
      </c>
      <c r="C1332" s="15">
        <v>1701</v>
      </c>
      <c r="D1332" s="15">
        <v>430</v>
      </c>
      <c r="E1332" s="15">
        <v>302</v>
      </c>
      <c r="F1332" s="15">
        <v>110200</v>
      </c>
    </row>
    <row r="1333" ht="12.75">
      <c r="B1333" t="s">
        <v>449</v>
      </c>
    </row>
    <row r="1334" spans="2:6" ht="12.75">
      <c r="B1334" t="s">
        <v>1031</v>
      </c>
      <c r="C1334" s="15">
        <v>1701</v>
      </c>
      <c r="D1334" s="15">
        <v>430</v>
      </c>
      <c r="E1334" s="15">
        <v>302</v>
      </c>
      <c r="F1334" s="15">
        <v>110300</v>
      </c>
    </row>
    <row r="1335" spans="2:6" ht="12.75">
      <c r="B1335" t="s">
        <v>1019</v>
      </c>
      <c r="C1335" s="15">
        <v>1701</v>
      </c>
      <c r="D1335" s="15">
        <v>430</v>
      </c>
      <c r="E1335" s="15">
        <v>302</v>
      </c>
      <c r="F1335" s="15">
        <v>110600</v>
      </c>
    </row>
    <row r="1336" spans="2:6" ht="12.75">
      <c r="B1336" t="s">
        <v>1022</v>
      </c>
      <c r="C1336" s="15">
        <v>1701</v>
      </c>
      <c r="D1336" s="15">
        <v>430</v>
      </c>
      <c r="E1336" s="15">
        <v>302</v>
      </c>
      <c r="F1336" s="15">
        <v>110700</v>
      </c>
    </row>
    <row r="1337" ht="12.75">
      <c r="B1337" t="s">
        <v>479</v>
      </c>
    </row>
    <row r="1338" spans="2:6" ht="12.75">
      <c r="B1338" t="s">
        <v>633</v>
      </c>
      <c r="C1338" s="15">
        <v>1701</v>
      </c>
      <c r="D1338" s="15">
        <v>430</v>
      </c>
      <c r="E1338" s="15">
        <v>302</v>
      </c>
      <c r="F1338" s="15">
        <v>111000</v>
      </c>
    </row>
    <row r="1339" spans="2:6" ht="12.75">
      <c r="B1339" t="s">
        <v>1023</v>
      </c>
      <c r="C1339" s="15">
        <v>1701</v>
      </c>
      <c r="D1339" s="15">
        <v>430</v>
      </c>
      <c r="E1339" s="15">
        <v>302</v>
      </c>
      <c r="F1339" s="15">
        <v>130300</v>
      </c>
    </row>
    <row r="1340" ht="12.75">
      <c r="B1340" t="s">
        <v>380</v>
      </c>
    </row>
    <row r="1341" ht="12.75">
      <c r="B1341" t="s">
        <v>129</v>
      </c>
    </row>
    <row r="1342" spans="2:6" ht="12.75">
      <c r="B1342" t="s">
        <v>244</v>
      </c>
      <c r="C1342" s="15">
        <v>1701</v>
      </c>
      <c r="D1342" s="15">
        <v>430</v>
      </c>
      <c r="E1342" s="15">
        <v>302</v>
      </c>
      <c r="F1342" s="15">
        <v>130300</v>
      </c>
    </row>
    <row r="1344" spans="1:7" s="11" customFormat="1" ht="12.75">
      <c r="A1344" s="11" t="s">
        <v>440</v>
      </c>
      <c r="B1344" s="11" t="s">
        <v>441</v>
      </c>
      <c r="C1344" s="18"/>
      <c r="D1344" s="18"/>
      <c r="E1344" s="18"/>
      <c r="F1344" s="18"/>
      <c r="G1344" s="18"/>
    </row>
    <row r="1345" spans="1:7" s="11" customFormat="1" ht="12.75">
      <c r="A1345" s="11" t="s">
        <v>1117</v>
      </c>
      <c r="B1345" s="11" t="s">
        <v>1244</v>
      </c>
      <c r="C1345" s="18" t="s">
        <v>1175</v>
      </c>
      <c r="D1345" s="18" t="s">
        <v>1176</v>
      </c>
      <c r="E1345" s="18" t="s">
        <v>99</v>
      </c>
      <c r="F1345" s="18"/>
      <c r="G1345" s="18"/>
    </row>
    <row r="1346" ht="12.75">
      <c r="B1346" t="s">
        <v>380</v>
      </c>
    </row>
    <row r="1347" spans="2:6" ht="12.75">
      <c r="B1347" t="s">
        <v>1037</v>
      </c>
      <c r="C1347" s="15" t="s">
        <v>1175</v>
      </c>
      <c r="D1347" s="15" t="s">
        <v>1176</v>
      </c>
      <c r="E1347" s="15" t="s">
        <v>99</v>
      </c>
      <c r="F1347" s="15">
        <v>110100</v>
      </c>
    </row>
    <row r="1348" spans="2:6" ht="12.75">
      <c r="B1348" t="s">
        <v>538</v>
      </c>
      <c r="C1348" s="15" t="s">
        <v>1175</v>
      </c>
      <c r="D1348" s="15" t="s">
        <v>1176</v>
      </c>
      <c r="E1348" s="15" t="s">
        <v>99</v>
      </c>
      <c r="F1348" s="15">
        <v>110200</v>
      </c>
    </row>
    <row r="1349" ht="12.75">
      <c r="B1349" t="s">
        <v>449</v>
      </c>
    </row>
    <row r="1350" spans="2:6" ht="12.75">
      <c r="B1350" t="s">
        <v>1031</v>
      </c>
      <c r="C1350" s="15" t="s">
        <v>1175</v>
      </c>
      <c r="D1350" s="15" t="s">
        <v>1176</v>
      </c>
      <c r="E1350" s="15" t="s">
        <v>99</v>
      </c>
      <c r="F1350" s="15">
        <v>110300</v>
      </c>
    </row>
    <row r="1351" spans="2:6" ht="12.75">
      <c r="B1351" t="s">
        <v>1019</v>
      </c>
      <c r="C1351" s="15" t="s">
        <v>1175</v>
      </c>
      <c r="D1351" s="15" t="s">
        <v>1176</v>
      </c>
      <c r="E1351" s="15" t="s">
        <v>99</v>
      </c>
      <c r="F1351" s="15">
        <v>110600</v>
      </c>
    </row>
    <row r="1352" spans="2:6" ht="12.75">
      <c r="B1352" t="s">
        <v>1022</v>
      </c>
      <c r="C1352" s="15" t="s">
        <v>1175</v>
      </c>
      <c r="D1352" s="15" t="s">
        <v>1176</v>
      </c>
      <c r="E1352" s="15" t="s">
        <v>99</v>
      </c>
      <c r="F1352" s="15">
        <v>110700</v>
      </c>
    </row>
    <row r="1354" spans="1:7" ht="12.75">
      <c r="A1354" s="11" t="s">
        <v>442</v>
      </c>
      <c r="B1354" s="11" t="s">
        <v>173</v>
      </c>
      <c r="C1354" s="18">
        <v>1201</v>
      </c>
      <c r="D1354" s="18">
        <v>310</v>
      </c>
      <c r="E1354" s="18">
        <v>290</v>
      </c>
      <c r="F1354" s="18"/>
      <c r="G1354" s="18"/>
    </row>
    <row r="1355" ht="12.75">
      <c r="B1355" t="s">
        <v>380</v>
      </c>
    </row>
    <row r="1356" spans="2:6" ht="12.75">
      <c r="B1356" t="s">
        <v>90</v>
      </c>
      <c r="C1356" s="15">
        <v>1201</v>
      </c>
      <c r="D1356" s="15">
        <v>310</v>
      </c>
      <c r="E1356" s="15">
        <v>290</v>
      </c>
      <c r="F1356" s="15">
        <v>130100</v>
      </c>
    </row>
    <row r="1358" spans="1:7" ht="12.75">
      <c r="A1358" s="11" t="s">
        <v>1118</v>
      </c>
      <c r="B1358" s="11" t="s">
        <v>174</v>
      </c>
      <c r="C1358" s="18">
        <v>1202</v>
      </c>
      <c r="D1358" s="18">
        <v>311</v>
      </c>
      <c r="E1358" s="18">
        <v>443</v>
      </c>
      <c r="F1358" s="18"/>
      <c r="G1358" s="18"/>
    </row>
    <row r="1359" ht="12.75">
      <c r="B1359" t="s">
        <v>380</v>
      </c>
    </row>
    <row r="1360" spans="2:6" ht="12.75">
      <c r="B1360" t="s">
        <v>90</v>
      </c>
      <c r="C1360" s="15">
        <v>1202</v>
      </c>
      <c r="D1360" s="15">
        <v>311</v>
      </c>
      <c r="E1360" s="15">
        <v>443</v>
      </c>
      <c r="F1360" s="15">
        <v>130100</v>
      </c>
    </row>
    <row r="1362" spans="1:7" ht="12.75">
      <c r="A1362" s="11" t="s">
        <v>1119</v>
      </c>
      <c r="B1362" s="11" t="s">
        <v>1078</v>
      </c>
      <c r="C1362" s="18">
        <v>1401</v>
      </c>
      <c r="D1362" s="18">
        <v>400</v>
      </c>
      <c r="E1362" s="18">
        <v>259</v>
      </c>
      <c r="F1362" s="18"/>
      <c r="G1362" s="18"/>
    </row>
    <row r="1363" ht="12.75">
      <c r="B1363" t="s">
        <v>380</v>
      </c>
    </row>
    <row r="1364" spans="2:6" ht="12.75">
      <c r="B1364" t="s">
        <v>1037</v>
      </c>
      <c r="C1364" s="15">
        <v>1401</v>
      </c>
      <c r="D1364" s="15">
        <v>400</v>
      </c>
      <c r="E1364" s="15">
        <v>259</v>
      </c>
      <c r="F1364" s="15">
        <v>110100</v>
      </c>
    </row>
    <row r="1365" spans="2:6" ht="12.75">
      <c r="B1365" t="s">
        <v>538</v>
      </c>
      <c r="C1365" s="15">
        <v>1401</v>
      </c>
      <c r="D1365" s="15">
        <v>400</v>
      </c>
      <c r="E1365" s="15">
        <v>259</v>
      </c>
      <c r="F1365" s="15">
        <v>110200</v>
      </c>
    </row>
    <row r="1366" ht="12.75">
      <c r="B1366" t="s">
        <v>449</v>
      </c>
    </row>
    <row r="1367" spans="2:6" ht="12.75">
      <c r="B1367" t="s">
        <v>1031</v>
      </c>
      <c r="C1367" s="15">
        <v>1401</v>
      </c>
      <c r="D1367" s="15">
        <v>400</v>
      </c>
      <c r="E1367" s="15">
        <v>259</v>
      </c>
      <c r="F1367" s="15">
        <v>110300</v>
      </c>
    </row>
    <row r="1368" spans="2:6" ht="12.75">
      <c r="B1368" t="s">
        <v>948</v>
      </c>
      <c r="C1368" s="15">
        <v>1401</v>
      </c>
      <c r="D1368" s="15">
        <v>400</v>
      </c>
      <c r="E1368" s="15">
        <v>259</v>
      </c>
      <c r="F1368" s="15">
        <v>110400</v>
      </c>
    </row>
    <row r="1369" spans="2:6" ht="12.75">
      <c r="B1369" t="s">
        <v>1022</v>
      </c>
      <c r="C1369" s="15">
        <v>1401</v>
      </c>
      <c r="D1369" s="15">
        <v>400</v>
      </c>
      <c r="E1369" s="15">
        <v>259</v>
      </c>
      <c r="F1369" s="15">
        <v>110700</v>
      </c>
    </row>
    <row r="1370" spans="2:5" ht="12.75">
      <c r="B1370" t="s">
        <v>479</v>
      </c>
      <c r="C1370" s="15">
        <v>1401</v>
      </c>
      <c r="D1370" s="15">
        <v>400</v>
      </c>
      <c r="E1370" s="15">
        <v>259</v>
      </c>
    </row>
    <row r="1371" spans="2:6" ht="12.75">
      <c r="B1371" t="s">
        <v>633</v>
      </c>
      <c r="C1371" s="15">
        <v>1401</v>
      </c>
      <c r="D1371" s="15">
        <v>400</v>
      </c>
      <c r="E1371" s="15">
        <v>259</v>
      </c>
      <c r="F1371" s="15">
        <v>111000</v>
      </c>
    </row>
    <row r="1372" spans="2:6" ht="12.75">
      <c r="B1372" t="s">
        <v>1023</v>
      </c>
      <c r="C1372" s="15">
        <v>1401</v>
      </c>
      <c r="D1372" s="15">
        <v>400</v>
      </c>
      <c r="E1372" s="15">
        <v>259</v>
      </c>
      <c r="F1372" s="15">
        <v>130300</v>
      </c>
    </row>
    <row r="1373" ht="12.75">
      <c r="B1373" t="s">
        <v>380</v>
      </c>
    </row>
    <row r="1374" ht="12.75">
      <c r="B1374" t="s">
        <v>957</v>
      </c>
    </row>
    <row r="1375" spans="2:6" ht="12.75">
      <c r="B1375" t="s">
        <v>135</v>
      </c>
      <c r="C1375" s="15">
        <v>1401</v>
      </c>
      <c r="D1375" s="15">
        <v>400</v>
      </c>
      <c r="E1375" s="15">
        <v>259</v>
      </c>
      <c r="F1375" s="15">
        <v>130300</v>
      </c>
    </row>
    <row r="1377" spans="1:7" ht="12.75">
      <c r="A1377" s="11" t="s">
        <v>1120</v>
      </c>
      <c r="B1377" s="11" t="s">
        <v>92</v>
      </c>
      <c r="C1377" s="18">
        <v>1402</v>
      </c>
      <c r="D1377" s="18">
        <v>401</v>
      </c>
      <c r="E1377" s="18">
        <v>260</v>
      </c>
      <c r="F1377" s="18"/>
      <c r="G1377" s="18"/>
    </row>
    <row r="1378" ht="12.75">
      <c r="B1378" t="s">
        <v>380</v>
      </c>
    </row>
    <row r="1379" spans="2:6" ht="12.75">
      <c r="B1379" t="s">
        <v>1037</v>
      </c>
      <c r="C1379" s="15">
        <v>1402</v>
      </c>
      <c r="D1379" s="15">
        <v>401</v>
      </c>
      <c r="E1379" s="15">
        <v>260</v>
      </c>
      <c r="F1379" s="15">
        <v>110100</v>
      </c>
    </row>
    <row r="1380" spans="2:6" ht="12.75">
      <c r="B1380" t="s">
        <v>538</v>
      </c>
      <c r="C1380" s="15">
        <v>1402</v>
      </c>
      <c r="D1380" s="15">
        <v>401</v>
      </c>
      <c r="E1380" s="15">
        <v>260</v>
      </c>
      <c r="F1380" s="15">
        <v>110200</v>
      </c>
    </row>
    <row r="1381" ht="12.75">
      <c r="B1381" t="s">
        <v>449</v>
      </c>
    </row>
    <row r="1382" spans="2:6" ht="12.75">
      <c r="B1382" t="s">
        <v>1031</v>
      </c>
      <c r="C1382" s="15">
        <v>1402</v>
      </c>
      <c r="D1382" s="15">
        <v>401</v>
      </c>
      <c r="E1382" s="15">
        <v>260</v>
      </c>
      <c r="F1382" s="15">
        <v>110300</v>
      </c>
    </row>
    <row r="1383" spans="2:6" ht="12.75">
      <c r="B1383" t="s">
        <v>1017</v>
      </c>
      <c r="C1383" s="15">
        <v>1402</v>
      </c>
      <c r="D1383" s="15">
        <v>401</v>
      </c>
      <c r="E1383" s="15">
        <v>260</v>
      </c>
      <c r="F1383" s="15">
        <v>110400</v>
      </c>
    </row>
    <row r="1384" spans="2:6" ht="12.75">
      <c r="B1384" t="s">
        <v>1019</v>
      </c>
      <c r="C1384" s="15">
        <v>1402</v>
      </c>
      <c r="D1384" s="15">
        <v>401</v>
      </c>
      <c r="E1384" s="15">
        <v>260</v>
      </c>
      <c r="F1384" s="15">
        <v>110600</v>
      </c>
    </row>
    <row r="1385" spans="2:6" ht="12.75">
      <c r="B1385" t="s">
        <v>1022</v>
      </c>
      <c r="C1385" s="15">
        <v>1402</v>
      </c>
      <c r="D1385" s="15">
        <v>401</v>
      </c>
      <c r="E1385" s="15">
        <v>260</v>
      </c>
      <c r="F1385" s="15">
        <v>110700</v>
      </c>
    </row>
    <row r="1386" ht="12.75">
      <c r="B1386" t="s">
        <v>479</v>
      </c>
    </row>
    <row r="1387" spans="2:6" ht="12.75">
      <c r="B1387" t="s">
        <v>633</v>
      </c>
      <c r="C1387" s="15">
        <v>1402</v>
      </c>
      <c r="D1387" s="15">
        <v>401</v>
      </c>
      <c r="E1387" s="15">
        <v>260</v>
      </c>
      <c r="F1387" s="15">
        <v>111000</v>
      </c>
    </row>
    <row r="1388" spans="2:6" ht="12.75">
      <c r="B1388" t="s">
        <v>1023</v>
      </c>
      <c r="C1388" s="15">
        <v>1402</v>
      </c>
      <c r="D1388" s="15">
        <v>401</v>
      </c>
      <c r="E1388" s="15">
        <v>260</v>
      </c>
      <c r="F1388" s="15">
        <v>130300</v>
      </c>
    </row>
    <row r="1389" ht="12.75">
      <c r="B1389" t="s">
        <v>380</v>
      </c>
    </row>
    <row r="1390" spans="2:6" ht="12.75">
      <c r="B1390" t="s">
        <v>311</v>
      </c>
      <c r="C1390" s="15">
        <v>1402</v>
      </c>
      <c r="D1390" s="15">
        <v>401</v>
      </c>
      <c r="E1390" s="15">
        <v>260</v>
      </c>
      <c r="F1390" s="15">
        <v>130300</v>
      </c>
    </row>
    <row r="1391" spans="2:6" ht="12.75">
      <c r="B1391" t="s">
        <v>255</v>
      </c>
      <c r="C1391" s="15">
        <v>1402</v>
      </c>
      <c r="D1391" s="15">
        <v>401</v>
      </c>
      <c r="E1391" s="15">
        <v>260</v>
      </c>
      <c r="F1391" s="15">
        <v>130300</v>
      </c>
    </row>
    <row r="1393" spans="1:7" ht="12.75">
      <c r="A1393" s="11" t="s">
        <v>1121</v>
      </c>
      <c r="B1393" s="11" t="s">
        <v>585</v>
      </c>
      <c r="C1393" s="18">
        <v>1407</v>
      </c>
      <c r="D1393" s="18">
        <v>407</v>
      </c>
      <c r="E1393" s="18">
        <v>272</v>
      </c>
      <c r="F1393" s="18"/>
      <c r="G1393" s="18"/>
    </row>
    <row r="1394" ht="12.75">
      <c r="B1394" t="s">
        <v>380</v>
      </c>
    </row>
    <row r="1395" spans="2:6" ht="12.75">
      <c r="B1395" t="s">
        <v>1037</v>
      </c>
      <c r="C1395" s="15">
        <v>1407</v>
      </c>
      <c r="D1395" s="15">
        <v>407</v>
      </c>
      <c r="E1395" s="15">
        <v>272</v>
      </c>
      <c r="F1395" s="15">
        <v>110100</v>
      </c>
    </row>
    <row r="1396" spans="2:6" ht="12.75">
      <c r="B1396" t="s">
        <v>538</v>
      </c>
      <c r="C1396" s="15">
        <v>1407</v>
      </c>
      <c r="D1396" s="15">
        <v>407</v>
      </c>
      <c r="E1396" s="15">
        <v>272</v>
      </c>
      <c r="F1396" s="15">
        <v>110200</v>
      </c>
    </row>
    <row r="1397" spans="2:6" ht="12.75">
      <c r="B1397" t="s">
        <v>1200</v>
      </c>
      <c r="C1397" s="15">
        <v>1407</v>
      </c>
      <c r="D1397" s="15">
        <v>407</v>
      </c>
      <c r="E1397" s="15">
        <v>272</v>
      </c>
      <c r="F1397" s="15">
        <v>110400</v>
      </c>
    </row>
    <row r="1399" spans="1:7" ht="12.75">
      <c r="A1399" s="11" t="s">
        <v>1122</v>
      </c>
      <c r="B1399" s="11" t="s">
        <v>108</v>
      </c>
      <c r="C1399" s="18">
        <v>1407</v>
      </c>
      <c r="D1399" s="18">
        <v>407</v>
      </c>
      <c r="E1399" s="18">
        <v>272</v>
      </c>
      <c r="F1399" s="18"/>
      <c r="G1399" s="18"/>
    </row>
    <row r="1400" ht="12.75">
      <c r="B1400" t="s">
        <v>380</v>
      </c>
    </row>
    <row r="1401" spans="2:6" ht="12.75">
      <c r="B1401" t="s">
        <v>1023</v>
      </c>
      <c r="C1401" s="15">
        <v>1407</v>
      </c>
      <c r="D1401" s="15">
        <v>407</v>
      </c>
      <c r="E1401" s="15">
        <v>272</v>
      </c>
      <c r="F1401" s="15">
        <v>130300</v>
      </c>
    </row>
    <row r="1403" spans="1:7" ht="12.75">
      <c r="A1403" s="11" t="s">
        <v>414</v>
      </c>
      <c r="B1403" s="11" t="s">
        <v>97</v>
      </c>
      <c r="C1403" s="18">
        <v>1501</v>
      </c>
      <c r="D1403" s="18">
        <v>410</v>
      </c>
      <c r="E1403" s="18">
        <v>280</v>
      </c>
      <c r="F1403" s="18"/>
      <c r="G1403" s="18"/>
    </row>
    <row r="1404" ht="12.75">
      <c r="B1404" t="s">
        <v>380</v>
      </c>
    </row>
    <row r="1405" spans="2:6" ht="12.75">
      <c r="B1405" t="s">
        <v>1037</v>
      </c>
      <c r="C1405" s="15">
        <v>1501</v>
      </c>
      <c r="D1405" s="15">
        <v>410</v>
      </c>
      <c r="E1405" s="15">
        <v>280</v>
      </c>
      <c r="F1405" s="15">
        <v>110100</v>
      </c>
    </row>
    <row r="1406" spans="2:6" ht="12.75">
      <c r="B1406" t="s">
        <v>538</v>
      </c>
      <c r="C1406" s="15">
        <v>1501</v>
      </c>
      <c r="D1406" s="15">
        <v>410</v>
      </c>
      <c r="E1406" s="15">
        <v>280</v>
      </c>
      <c r="F1406" s="15">
        <v>110200</v>
      </c>
    </row>
    <row r="1407" spans="2:6" ht="12.75">
      <c r="B1407" t="s">
        <v>1019</v>
      </c>
      <c r="C1407" s="15">
        <v>1501</v>
      </c>
      <c r="D1407" s="15">
        <v>410</v>
      </c>
      <c r="E1407" s="15">
        <v>280</v>
      </c>
      <c r="F1407" s="15">
        <v>110600</v>
      </c>
    </row>
    <row r="1408" spans="2:6" ht="12.75">
      <c r="B1408" t="s">
        <v>1022</v>
      </c>
      <c r="C1408" s="15">
        <v>1501</v>
      </c>
      <c r="D1408" s="15">
        <v>410</v>
      </c>
      <c r="E1408" s="15">
        <v>280</v>
      </c>
      <c r="F1408" s="15">
        <v>110700</v>
      </c>
    </row>
    <row r="1410" spans="1:7" ht="12.75">
      <c r="A1410" s="11" t="s">
        <v>415</v>
      </c>
      <c r="B1410" s="11" t="s">
        <v>175</v>
      </c>
      <c r="C1410" s="18">
        <v>1501</v>
      </c>
      <c r="D1410" s="18">
        <v>410</v>
      </c>
      <c r="E1410" s="18">
        <v>284</v>
      </c>
      <c r="F1410" s="18"/>
      <c r="G1410" s="18"/>
    </row>
    <row r="1411" ht="12.75">
      <c r="B1411" t="s">
        <v>380</v>
      </c>
    </row>
    <row r="1412" ht="12.75">
      <c r="B1412" t="s">
        <v>449</v>
      </c>
    </row>
    <row r="1413" spans="2:6" ht="12.75">
      <c r="B1413" t="s">
        <v>1031</v>
      </c>
      <c r="C1413" s="15">
        <v>1501</v>
      </c>
      <c r="D1413" s="15">
        <v>410</v>
      </c>
      <c r="E1413" s="15">
        <v>284</v>
      </c>
      <c r="F1413" s="15">
        <v>110300</v>
      </c>
    </row>
    <row r="1415" spans="1:7" ht="12.75">
      <c r="A1415" s="11" t="s">
        <v>1183</v>
      </c>
      <c r="B1415" s="11" t="s">
        <v>1077</v>
      </c>
      <c r="C1415" s="18">
        <v>1701</v>
      </c>
      <c r="D1415" s="18">
        <v>430</v>
      </c>
      <c r="E1415" s="18">
        <v>302</v>
      </c>
      <c r="F1415" s="18"/>
      <c r="G1415" s="18"/>
    </row>
    <row r="1416" ht="12.75">
      <c r="B1416" t="s">
        <v>380</v>
      </c>
    </row>
    <row r="1417" spans="2:6" ht="12.75">
      <c r="B1417" t="s">
        <v>1037</v>
      </c>
      <c r="C1417" s="15">
        <v>1701</v>
      </c>
      <c r="D1417" s="15">
        <v>430</v>
      </c>
      <c r="E1417" s="15">
        <v>302</v>
      </c>
      <c r="F1417" s="15">
        <v>110100</v>
      </c>
    </row>
    <row r="1418" spans="2:6" ht="12.75">
      <c r="B1418" t="s">
        <v>538</v>
      </c>
      <c r="C1418" s="15">
        <v>1701</v>
      </c>
      <c r="D1418" s="15">
        <v>430</v>
      </c>
      <c r="E1418" s="15">
        <v>302</v>
      </c>
      <c r="F1418" s="15">
        <v>110200</v>
      </c>
    </row>
    <row r="1419" ht="12.75">
      <c r="B1419" t="s">
        <v>449</v>
      </c>
    </row>
    <row r="1420" spans="2:6" ht="12.75">
      <c r="B1420" t="s">
        <v>1031</v>
      </c>
      <c r="C1420" s="15">
        <v>1701</v>
      </c>
      <c r="D1420" s="15">
        <v>430</v>
      </c>
      <c r="E1420" s="15">
        <v>302</v>
      </c>
      <c r="F1420" s="15">
        <v>110300</v>
      </c>
    </row>
    <row r="1421" spans="2:6" ht="12.75">
      <c r="B1421" t="s">
        <v>1017</v>
      </c>
      <c r="C1421" s="15">
        <v>1701</v>
      </c>
      <c r="D1421" s="15">
        <v>430</v>
      </c>
      <c r="E1421" s="15">
        <v>302</v>
      </c>
      <c r="F1421" s="15">
        <v>110400</v>
      </c>
    </row>
    <row r="1422" spans="2:6" ht="12.75">
      <c r="B1422" t="s">
        <v>1019</v>
      </c>
      <c r="C1422" s="15">
        <v>1701</v>
      </c>
      <c r="D1422" s="15">
        <v>430</v>
      </c>
      <c r="E1422" s="15">
        <v>302</v>
      </c>
      <c r="F1422" s="15">
        <v>110600</v>
      </c>
    </row>
    <row r="1423" spans="2:6" ht="12.75">
      <c r="B1423" t="s">
        <v>1022</v>
      </c>
      <c r="C1423" s="15">
        <v>1701</v>
      </c>
      <c r="D1423" s="15">
        <v>430</v>
      </c>
      <c r="E1423" s="15">
        <v>302</v>
      </c>
      <c r="F1423" s="15">
        <v>110700</v>
      </c>
    </row>
    <row r="1424" ht="12.75">
      <c r="B1424" t="s">
        <v>479</v>
      </c>
    </row>
    <row r="1425" spans="2:6" ht="12.75">
      <c r="B1425" t="s">
        <v>633</v>
      </c>
      <c r="C1425" s="15">
        <v>1701</v>
      </c>
      <c r="D1425" s="15">
        <v>430</v>
      </c>
      <c r="E1425" s="15">
        <v>302</v>
      </c>
      <c r="F1425" s="15">
        <v>111000</v>
      </c>
    </row>
    <row r="1428" spans="2:6" ht="12.75">
      <c r="B1428" t="s">
        <v>1023</v>
      </c>
      <c r="C1428" s="15">
        <v>1701</v>
      </c>
      <c r="D1428" s="15">
        <v>430</v>
      </c>
      <c r="E1428" s="15">
        <v>302</v>
      </c>
      <c r="F1428" s="15">
        <v>130300</v>
      </c>
    </row>
    <row r="1429" ht="12.75">
      <c r="B1429" t="s">
        <v>380</v>
      </c>
    </row>
    <row r="1430" ht="12.75">
      <c r="B1430" t="s">
        <v>256</v>
      </c>
    </row>
    <row r="1431" spans="2:6" ht="12.75">
      <c r="B1431" t="s">
        <v>244</v>
      </c>
      <c r="C1431" s="15">
        <v>1701</v>
      </c>
      <c r="D1431" s="15">
        <v>430</v>
      </c>
      <c r="E1431" s="15">
        <v>302</v>
      </c>
      <c r="F1431" s="15">
        <v>130300</v>
      </c>
    </row>
    <row r="1433" spans="1:7" s="11" customFormat="1" ht="12.75">
      <c r="A1433" s="11" t="s">
        <v>443</v>
      </c>
      <c r="B1433" s="11" t="s">
        <v>659</v>
      </c>
      <c r="C1433" s="18"/>
      <c r="D1433" s="18"/>
      <c r="E1433" s="18"/>
      <c r="F1433" s="18"/>
      <c r="G1433" s="18"/>
    </row>
    <row r="1434" spans="1:7" ht="12.75">
      <c r="A1434" s="11" t="s">
        <v>445</v>
      </c>
      <c r="B1434" s="11" t="s">
        <v>1244</v>
      </c>
      <c r="C1434" s="18" t="s">
        <v>1175</v>
      </c>
      <c r="D1434" s="18" t="s">
        <v>1176</v>
      </c>
      <c r="E1434" s="18" t="s">
        <v>99</v>
      </c>
      <c r="F1434" s="18"/>
      <c r="G1434" s="18"/>
    </row>
    <row r="1435" ht="12.75">
      <c r="B1435" t="s">
        <v>380</v>
      </c>
    </row>
    <row r="1436" spans="2:6" ht="12.75">
      <c r="B1436" t="s">
        <v>1037</v>
      </c>
      <c r="C1436" s="15" t="s">
        <v>1175</v>
      </c>
      <c r="D1436" s="15" t="s">
        <v>1176</v>
      </c>
      <c r="E1436" s="15" t="s">
        <v>99</v>
      </c>
      <c r="F1436" s="15">
        <v>110100</v>
      </c>
    </row>
    <row r="1437" spans="2:6" ht="12.75">
      <c r="B1437" t="s">
        <v>538</v>
      </c>
      <c r="C1437" s="15" t="s">
        <v>1175</v>
      </c>
      <c r="D1437" s="15" t="s">
        <v>1176</v>
      </c>
      <c r="E1437" s="15" t="s">
        <v>99</v>
      </c>
      <c r="F1437" s="15">
        <v>110200</v>
      </c>
    </row>
    <row r="1438" ht="12.75">
      <c r="B1438" t="s">
        <v>660</v>
      </c>
    </row>
    <row r="1439" spans="2:6" ht="12.75">
      <c r="B1439" t="s">
        <v>1173</v>
      </c>
      <c r="C1439" s="15" t="s">
        <v>1175</v>
      </c>
      <c r="D1439" s="15" t="s">
        <v>1176</v>
      </c>
      <c r="E1439" s="15" t="s">
        <v>99</v>
      </c>
      <c r="F1439" s="15">
        <v>110300</v>
      </c>
    </row>
    <row r="1440" spans="2:6" ht="12.75">
      <c r="B1440" t="s">
        <v>617</v>
      </c>
      <c r="C1440" s="15" t="s">
        <v>1175</v>
      </c>
      <c r="D1440" s="15" t="s">
        <v>1176</v>
      </c>
      <c r="E1440" s="15" t="s">
        <v>99</v>
      </c>
      <c r="F1440" s="15">
        <v>110400</v>
      </c>
    </row>
    <row r="1441" spans="2:6" ht="12.75">
      <c r="B1441" t="s">
        <v>1019</v>
      </c>
      <c r="C1441" s="15" t="s">
        <v>1175</v>
      </c>
      <c r="D1441" s="15" t="s">
        <v>1176</v>
      </c>
      <c r="E1441" s="15" t="s">
        <v>99</v>
      </c>
      <c r="F1441" s="15">
        <v>110600</v>
      </c>
    </row>
    <row r="1442" spans="2:6" ht="12.75">
      <c r="B1442" t="s">
        <v>1022</v>
      </c>
      <c r="C1442" s="15" t="s">
        <v>1175</v>
      </c>
      <c r="D1442" s="15" t="s">
        <v>1176</v>
      </c>
      <c r="E1442" s="15" t="s">
        <v>99</v>
      </c>
      <c r="F1442" s="15">
        <v>110700</v>
      </c>
    </row>
    <row r="1443" ht="12.75">
      <c r="B1443" t="s">
        <v>647</v>
      </c>
    </row>
    <row r="1444" spans="2:6" ht="12.75">
      <c r="B1444" t="s">
        <v>506</v>
      </c>
      <c r="C1444" s="15" t="s">
        <v>1175</v>
      </c>
      <c r="D1444" s="15" t="s">
        <v>1176</v>
      </c>
      <c r="E1444" s="15" t="s">
        <v>99</v>
      </c>
      <c r="F1444" s="15">
        <v>111000</v>
      </c>
    </row>
    <row r="1446" spans="1:7" ht="12.75">
      <c r="A1446" s="11" t="s">
        <v>416</v>
      </c>
      <c r="B1446" s="11" t="s">
        <v>173</v>
      </c>
      <c r="C1446" s="18">
        <v>1201</v>
      </c>
      <c r="D1446" s="18">
        <v>310</v>
      </c>
      <c r="E1446" s="18">
        <v>290</v>
      </c>
      <c r="F1446" s="18"/>
      <c r="G1446" s="18"/>
    </row>
    <row r="1447" ht="12.75">
      <c r="B1447" t="s">
        <v>380</v>
      </c>
    </row>
    <row r="1448" spans="2:6" ht="12.75">
      <c r="B1448" t="s">
        <v>90</v>
      </c>
      <c r="C1448" s="15">
        <v>1201</v>
      </c>
      <c r="D1448" s="15">
        <v>310</v>
      </c>
      <c r="E1448" s="15">
        <v>290</v>
      </c>
      <c r="F1448" s="15">
        <v>130100</v>
      </c>
    </row>
    <row r="1450" spans="1:7" ht="12.75">
      <c r="A1450" s="11" t="s">
        <v>417</v>
      </c>
      <c r="B1450" s="11" t="s">
        <v>174</v>
      </c>
      <c r="C1450" s="15">
        <v>1202</v>
      </c>
      <c r="D1450" s="18">
        <v>311</v>
      </c>
      <c r="E1450" s="18">
        <v>443</v>
      </c>
      <c r="F1450" s="18"/>
      <c r="G1450" s="18"/>
    </row>
    <row r="1451" ht="12.75">
      <c r="B1451" t="s">
        <v>380</v>
      </c>
    </row>
    <row r="1452" spans="2:6" ht="12.75">
      <c r="B1452" t="s">
        <v>90</v>
      </c>
      <c r="C1452" s="15">
        <v>1202</v>
      </c>
      <c r="D1452" s="15">
        <v>311</v>
      </c>
      <c r="E1452" s="15">
        <v>443</v>
      </c>
      <c r="F1452" s="15">
        <v>130100</v>
      </c>
    </row>
    <row r="1454" spans="1:7" ht="12.75">
      <c r="A1454" s="11" t="s">
        <v>418</v>
      </c>
      <c r="B1454" s="11" t="s">
        <v>1078</v>
      </c>
      <c r="C1454" s="15">
        <v>1401</v>
      </c>
      <c r="D1454" s="15">
        <v>400</v>
      </c>
      <c r="E1454" s="15">
        <v>259</v>
      </c>
      <c r="G1454" s="18"/>
    </row>
    <row r="1455" ht="12.75">
      <c r="B1455" t="s">
        <v>380</v>
      </c>
    </row>
    <row r="1456" spans="2:6" ht="12.75">
      <c r="B1456" t="s">
        <v>1037</v>
      </c>
      <c r="C1456" s="15">
        <v>1401</v>
      </c>
      <c r="D1456" s="15">
        <v>400</v>
      </c>
      <c r="E1456" s="15">
        <v>259</v>
      </c>
      <c r="F1456" s="15">
        <v>110100</v>
      </c>
    </row>
    <row r="1457" spans="2:6" ht="12.75">
      <c r="B1457" t="s">
        <v>538</v>
      </c>
      <c r="C1457" s="15">
        <v>1401</v>
      </c>
      <c r="D1457" s="15">
        <v>400</v>
      </c>
      <c r="E1457" s="15">
        <v>259</v>
      </c>
      <c r="F1457" s="15">
        <v>110200</v>
      </c>
    </row>
    <row r="1458" ht="12.75">
      <c r="B1458" t="s">
        <v>660</v>
      </c>
    </row>
    <row r="1459" spans="2:6" ht="12.75">
      <c r="B1459" t="s">
        <v>1173</v>
      </c>
      <c r="C1459" s="15">
        <v>1401</v>
      </c>
      <c r="D1459" s="15">
        <v>400</v>
      </c>
      <c r="E1459" s="15">
        <v>259</v>
      </c>
      <c r="F1459" s="15">
        <v>110300</v>
      </c>
    </row>
    <row r="1460" spans="2:6" ht="12.75">
      <c r="B1460" t="s">
        <v>617</v>
      </c>
      <c r="C1460" s="15">
        <v>1401</v>
      </c>
      <c r="D1460" s="15">
        <v>400</v>
      </c>
      <c r="E1460" s="15">
        <v>259</v>
      </c>
      <c r="F1460" s="15">
        <v>110400</v>
      </c>
    </row>
    <row r="1461" spans="2:6" ht="12.75">
      <c r="B1461" t="s">
        <v>1019</v>
      </c>
      <c r="C1461" s="15">
        <v>1401</v>
      </c>
      <c r="D1461" s="15">
        <v>400</v>
      </c>
      <c r="E1461" s="15">
        <v>259</v>
      </c>
      <c r="F1461" s="15">
        <v>110600</v>
      </c>
    </row>
    <row r="1462" spans="2:6" ht="12.75">
      <c r="B1462" t="s">
        <v>1022</v>
      </c>
      <c r="C1462" s="15">
        <v>1401</v>
      </c>
      <c r="D1462" s="15">
        <v>400</v>
      </c>
      <c r="E1462" s="15">
        <v>259</v>
      </c>
      <c r="F1462" s="15">
        <v>110700</v>
      </c>
    </row>
    <row r="1463" ht="12.75">
      <c r="B1463" t="s">
        <v>647</v>
      </c>
    </row>
    <row r="1464" spans="2:6" ht="12.75">
      <c r="B1464" t="s">
        <v>506</v>
      </c>
      <c r="C1464" s="15">
        <v>1401</v>
      </c>
      <c r="D1464" s="15">
        <v>400</v>
      </c>
      <c r="E1464" s="15">
        <v>259</v>
      </c>
      <c r="F1464" s="15">
        <v>111000</v>
      </c>
    </row>
    <row r="1465" spans="2:6" ht="12.75">
      <c r="B1465" t="s">
        <v>1023</v>
      </c>
      <c r="C1465" s="15">
        <v>1401</v>
      </c>
      <c r="D1465" s="15">
        <v>400</v>
      </c>
      <c r="E1465" s="15">
        <v>259</v>
      </c>
      <c r="F1465" s="15">
        <v>130300</v>
      </c>
    </row>
    <row r="1466" ht="12.75">
      <c r="B1466" t="s">
        <v>380</v>
      </c>
    </row>
    <row r="1467" spans="2:6" ht="12.75">
      <c r="B1467" t="s">
        <v>933</v>
      </c>
      <c r="C1467" s="15">
        <v>1401</v>
      </c>
      <c r="D1467" s="15">
        <v>400</v>
      </c>
      <c r="E1467" s="15">
        <v>259</v>
      </c>
      <c r="F1467" s="15">
        <v>130300</v>
      </c>
    </row>
    <row r="1469" spans="1:7" ht="12.75">
      <c r="A1469" s="11" t="s">
        <v>419</v>
      </c>
      <c r="B1469" s="11" t="s">
        <v>92</v>
      </c>
      <c r="C1469" s="18">
        <v>1402</v>
      </c>
      <c r="D1469" s="18">
        <v>401</v>
      </c>
      <c r="E1469" s="18">
        <v>260</v>
      </c>
      <c r="F1469" s="18"/>
      <c r="G1469" s="18"/>
    </row>
    <row r="1470" ht="12.75">
      <c r="B1470" t="s">
        <v>380</v>
      </c>
    </row>
    <row r="1471" spans="2:6" ht="12.75">
      <c r="B1471" t="s">
        <v>1037</v>
      </c>
      <c r="C1471" s="15">
        <v>1402</v>
      </c>
      <c r="D1471" s="15">
        <v>401</v>
      </c>
      <c r="E1471" s="15">
        <v>260</v>
      </c>
      <c r="F1471" s="15">
        <v>110100</v>
      </c>
    </row>
    <row r="1472" spans="2:6" ht="12.75">
      <c r="B1472" t="s">
        <v>538</v>
      </c>
      <c r="C1472" s="15">
        <v>1402</v>
      </c>
      <c r="D1472" s="15">
        <v>401</v>
      </c>
      <c r="E1472" s="15">
        <v>260</v>
      </c>
      <c r="F1472" s="15">
        <v>110200</v>
      </c>
    </row>
    <row r="1473" ht="12.75">
      <c r="B1473" t="s">
        <v>660</v>
      </c>
    </row>
    <row r="1474" spans="2:6" ht="12.75">
      <c r="B1474" t="s">
        <v>1173</v>
      </c>
      <c r="C1474" s="15">
        <v>1402</v>
      </c>
      <c r="D1474" s="15">
        <v>401</v>
      </c>
      <c r="E1474" s="15">
        <v>260</v>
      </c>
      <c r="F1474" s="15">
        <v>110300</v>
      </c>
    </row>
    <row r="1475" spans="2:6" ht="12.75">
      <c r="B1475" t="s">
        <v>617</v>
      </c>
      <c r="C1475" s="15">
        <v>1402</v>
      </c>
      <c r="D1475" s="15">
        <v>401</v>
      </c>
      <c r="E1475" s="15">
        <v>260</v>
      </c>
      <c r="F1475" s="15">
        <v>110400</v>
      </c>
    </row>
    <row r="1476" spans="2:6" ht="12.75">
      <c r="B1476" t="s">
        <v>1019</v>
      </c>
      <c r="C1476" s="15">
        <v>1402</v>
      </c>
      <c r="D1476" s="15">
        <v>401</v>
      </c>
      <c r="E1476" s="15">
        <v>260</v>
      </c>
      <c r="F1476" s="15">
        <v>110600</v>
      </c>
    </row>
    <row r="1477" spans="2:6" ht="12.75">
      <c r="B1477" t="s">
        <v>1022</v>
      </c>
      <c r="C1477" s="15">
        <v>1402</v>
      </c>
      <c r="D1477" s="15">
        <v>401</v>
      </c>
      <c r="E1477" s="15">
        <v>260</v>
      </c>
      <c r="F1477" s="15">
        <v>110700</v>
      </c>
    </row>
    <row r="1478" ht="12.75">
      <c r="B1478" t="s">
        <v>647</v>
      </c>
    </row>
    <row r="1479" spans="2:6" ht="12.75">
      <c r="B1479" t="s">
        <v>506</v>
      </c>
      <c r="C1479" s="15">
        <v>1402</v>
      </c>
      <c r="D1479" s="15">
        <v>401</v>
      </c>
      <c r="E1479" s="15">
        <v>260</v>
      </c>
      <c r="F1479" s="15">
        <v>111000</v>
      </c>
    </row>
    <row r="1480" spans="2:6" ht="12.75">
      <c r="B1480" t="s">
        <v>1023</v>
      </c>
      <c r="C1480" s="15">
        <v>1402</v>
      </c>
      <c r="D1480" s="15">
        <v>401</v>
      </c>
      <c r="E1480" s="15">
        <v>260</v>
      </c>
      <c r="F1480" s="15">
        <v>130300</v>
      </c>
    </row>
    <row r="1481" ht="12.75">
      <c r="B1481" t="s">
        <v>380</v>
      </c>
    </row>
    <row r="1482" spans="2:6" ht="12.75">
      <c r="B1482" t="s">
        <v>311</v>
      </c>
      <c r="C1482" s="15">
        <v>1402</v>
      </c>
      <c r="D1482" s="15">
        <v>401</v>
      </c>
      <c r="E1482" s="15">
        <v>260</v>
      </c>
      <c r="F1482" s="15">
        <v>130300</v>
      </c>
    </row>
    <row r="1483" spans="2:6" ht="12.75">
      <c r="B1483" t="s">
        <v>928</v>
      </c>
      <c r="C1483" s="15">
        <v>1402</v>
      </c>
      <c r="D1483" s="15">
        <v>401</v>
      </c>
      <c r="E1483" s="15">
        <v>260</v>
      </c>
      <c r="F1483" s="15">
        <v>130300</v>
      </c>
    </row>
    <row r="1485" spans="1:7" ht="12.75">
      <c r="A1485" s="11" t="s">
        <v>420</v>
      </c>
      <c r="B1485" s="11" t="s">
        <v>585</v>
      </c>
      <c r="C1485" s="18">
        <v>1407</v>
      </c>
      <c r="D1485" s="18">
        <v>407</v>
      </c>
      <c r="E1485" s="18">
        <v>272</v>
      </c>
      <c r="F1485" s="18"/>
      <c r="G1485" s="18"/>
    </row>
    <row r="1486" ht="12.75">
      <c r="B1486" t="s">
        <v>380</v>
      </c>
    </row>
    <row r="1487" spans="2:6" ht="12.75">
      <c r="B1487" t="s">
        <v>1037</v>
      </c>
      <c r="C1487" s="15">
        <v>1407</v>
      </c>
      <c r="D1487" s="15">
        <v>407</v>
      </c>
      <c r="E1487" s="15">
        <v>272</v>
      </c>
      <c r="F1487" s="15">
        <v>110100</v>
      </c>
    </row>
    <row r="1488" spans="2:6" ht="12.75">
      <c r="B1488" t="s">
        <v>538</v>
      </c>
      <c r="C1488" s="15">
        <v>1407</v>
      </c>
      <c r="D1488" s="15">
        <v>407</v>
      </c>
      <c r="E1488" s="15">
        <v>272</v>
      </c>
      <c r="F1488" s="15">
        <v>110200</v>
      </c>
    </row>
    <row r="1489" spans="2:6" ht="12.75">
      <c r="B1489" t="s">
        <v>617</v>
      </c>
      <c r="C1489" s="15">
        <v>1407</v>
      </c>
      <c r="D1489" s="15">
        <v>407</v>
      </c>
      <c r="E1489" s="15">
        <v>272</v>
      </c>
      <c r="F1489" s="15">
        <v>110400</v>
      </c>
    </row>
    <row r="1491" spans="1:7" ht="12.75">
      <c r="A1491" s="11" t="s">
        <v>85</v>
      </c>
      <c r="B1491" s="11" t="s">
        <v>108</v>
      </c>
      <c r="C1491" s="18">
        <v>1407</v>
      </c>
      <c r="D1491" s="18">
        <v>407</v>
      </c>
      <c r="E1491" s="18">
        <v>272</v>
      </c>
      <c r="F1491" s="18"/>
      <c r="G1491" s="18"/>
    </row>
    <row r="1492" ht="12.75">
      <c r="B1492" t="s">
        <v>380</v>
      </c>
    </row>
    <row r="1493" spans="2:6" ht="12.75">
      <c r="B1493" t="s">
        <v>1023</v>
      </c>
      <c r="C1493" s="15">
        <v>1407</v>
      </c>
      <c r="D1493" s="15">
        <v>407</v>
      </c>
      <c r="E1493" s="15">
        <v>272</v>
      </c>
      <c r="F1493" s="15">
        <v>130300</v>
      </c>
    </row>
    <row r="1495" spans="1:7" ht="12.75">
      <c r="A1495" s="11" t="s">
        <v>86</v>
      </c>
      <c r="B1495" s="11" t="s">
        <v>97</v>
      </c>
      <c r="C1495" s="18">
        <v>1501</v>
      </c>
      <c r="D1495" s="18">
        <v>410</v>
      </c>
      <c r="E1495" s="18">
        <v>280</v>
      </c>
      <c r="F1495" s="18"/>
      <c r="G1495" s="18"/>
    </row>
    <row r="1496" spans="2:6" ht="12.75">
      <c r="B1496" t="s">
        <v>166</v>
      </c>
      <c r="C1496" s="15">
        <v>1501</v>
      </c>
      <c r="D1496" s="15">
        <v>410</v>
      </c>
      <c r="E1496" s="15">
        <v>280</v>
      </c>
      <c r="F1496" s="15">
        <v>111000</v>
      </c>
    </row>
    <row r="1497" ht="12.75">
      <c r="B1497" t="s">
        <v>458</v>
      </c>
    </row>
    <row r="1498" ht="12.75">
      <c r="B1498" t="s">
        <v>380</v>
      </c>
    </row>
    <row r="1499" spans="2:6" ht="12.75">
      <c r="B1499" t="s">
        <v>1037</v>
      </c>
      <c r="C1499" s="15">
        <v>1501</v>
      </c>
      <c r="D1499" s="15">
        <v>410</v>
      </c>
      <c r="E1499" s="15">
        <v>280</v>
      </c>
      <c r="F1499" s="15">
        <v>110100</v>
      </c>
    </row>
    <row r="1500" spans="2:6" ht="12.75">
      <c r="B1500" t="s">
        <v>538</v>
      </c>
      <c r="C1500" s="15">
        <v>1501</v>
      </c>
      <c r="D1500" s="15">
        <v>410</v>
      </c>
      <c r="E1500" s="15">
        <v>280</v>
      </c>
      <c r="F1500" s="15">
        <v>110200</v>
      </c>
    </row>
    <row r="1501" ht="12.75">
      <c r="B1501" t="s">
        <v>660</v>
      </c>
    </row>
    <row r="1502" spans="2:6" ht="12.75">
      <c r="B1502" t="s">
        <v>1173</v>
      </c>
      <c r="C1502" s="15">
        <v>1501</v>
      </c>
      <c r="D1502" s="15">
        <v>410</v>
      </c>
      <c r="E1502" s="15">
        <v>280</v>
      </c>
      <c r="F1502" s="15">
        <v>110300</v>
      </c>
    </row>
    <row r="1503" spans="2:6" ht="12.75">
      <c r="B1503" t="s">
        <v>617</v>
      </c>
      <c r="C1503" s="15">
        <v>1501</v>
      </c>
      <c r="D1503" s="15">
        <v>410</v>
      </c>
      <c r="E1503" s="15">
        <v>280</v>
      </c>
      <c r="F1503" s="15">
        <v>110400</v>
      </c>
    </row>
    <row r="1504" spans="2:6" ht="12.75">
      <c r="B1504" t="s">
        <v>1019</v>
      </c>
      <c r="C1504" s="15">
        <v>1501</v>
      </c>
      <c r="D1504" s="15">
        <v>410</v>
      </c>
      <c r="E1504" s="15">
        <v>280</v>
      </c>
      <c r="F1504" s="15">
        <v>110600</v>
      </c>
    </row>
    <row r="1505" spans="2:6" ht="12.75">
      <c r="B1505" t="s">
        <v>1022</v>
      </c>
      <c r="C1505" s="15">
        <v>1501</v>
      </c>
      <c r="D1505" s="15">
        <v>410</v>
      </c>
      <c r="E1505" s="15">
        <v>280</v>
      </c>
      <c r="F1505" s="15">
        <v>110700</v>
      </c>
    </row>
    <row r="1506" ht="12.75">
      <c r="B1506" t="s">
        <v>647</v>
      </c>
    </row>
    <row r="1507" spans="2:6" ht="12.75">
      <c r="B1507" t="s">
        <v>506</v>
      </c>
      <c r="C1507" s="15">
        <v>1501</v>
      </c>
      <c r="D1507" s="15">
        <v>410</v>
      </c>
      <c r="E1507" s="15">
        <v>280</v>
      </c>
      <c r="F1507" s="15">
        <v>111000</v>
      </c>
    </row>
    <row r="1509" spans="1:7" ht="12.75">
      <c r="A1509" s="11" t="s">
        <v>661</v>
      </c>
      <c r="B1509" s="11" t="s">
        <v>175</v>
      </c>
      <c r="C1509" s="18">
        <v>1501</v>
      </c>
      <c r="D1509" s="18">
        <v>410</v>
      </c>
      <c r="E1509" s="18">
        <v>284</v>
      </c>
      <c r="F1509" s="18"/>
      <c r="G1509" s="18"/>
    </row>
    <row r="1510" ht="12.75">
      <c r="B1510" t="s">
        <v>380</v>
      </c>
    </row>
    <row r="1511" ht="12.75">
      <c r="B1511" t="s">
        <v>647</v>
      </c>
    </row>
    <row r="1512" spans="2:6" ht="12.75">
      <c r="B1512" t="s">
        <v>506</v>
      </c>
      <c r="C1512" s="15">
        <v>1501</v>
      </c>
      <c r="D1512" s="15">
        <v>410</v>
      </c>
      <c r="E1512" s="15">
        <v>284</v>
      </c>
      <c r="F1512" s="15">
        <v>111000</v>
      </c>
    </row>
    <row r="1514" spans="1:7" ht="12.75">
      <c r="A1514" s="11" t="s">
        <v>662</v>
      </c>
      <c r="B1514" s="11" t="s">
        <v>462</v>
      </c>
      <c r="C1514" s="18">
        <v>1501</v>
      </c>
      <c r="D1514" s="18">
        <v>412</v>
      </c>
      <c r="E1514" s="18">
        <v>287</v>
      </c>
      <c r="F1514" s="18"/>
      <c r="G1514" s="18"/>
    </row>
    <row r="1515" spans="2:7" ht="12.75">
      <c r="B1515" t="s">
        <v>380</v>
      </c>
      <c r="C1515" s="18"/>
      <c r="D1515" s="18"/>
      <c r="E1515" s="18"/>
      <c r="F1515" s="18"/>
      <c r="G1515" s="18"/>
    </row>
    <row r="1516" spans="2:6" ht="12.75">
      <c r="B1516" t="s">
        <v>1037</v>
      </c>
      <c r="C1516" s="15">
        <v>1501</v>
      </c>
      <c r="D1516" s="15">
        <v>412</v>
      </c>
      <c r="E1516" s="15">
        <v>287</v>
      </c>
      <c r="F1516" s="15">
        <v>110100</v>
      </c>
    </row>
    <row r="1517" spans="2:6" ht="12.75">
      <c r="B1517" t="s">
        <v>538</v>
      </c>
      <c r="C1517" s="15">
        <v>1501</v>
      </c>
      <c r="D1517" s="15">
        <v>412</v>
      </c>
      <c r="E1517" s="15">
        <v>287</v>
      </c>
      <c r="F1517" s="15">
        <v>110200</v>
      </c>
    </row>
    <row r="1519" spans="1:7" ht="12.75">
      <c r="A1519" s="11" t="s">
        <v>958</v>
      </c>
      <c r="B1519" s="11" t="s">
        <v>1077</v>
      </c>
      <c r="C1519" s="18">
        <v>1701</v>
      </c>
      <c r="D1519" s="18">
        <v>430</v>
      </c>
      <c r="E1519" s="18">
        <v>302</v>
      </c>
      <c r="F1519" s="18"/>
      <c r="G1519" s="18"/>
    </row>
    <row r="1520" ht="12.75">
      <c r="B1520" t="s">
        <v>380</v>
      </c>
    </row>
    <row r="1521" spans="2:6" ht="12.75">
      <c r="B1521" t="s">
        <v>1037</v>
      </c>
      <c r="C1521" s="15">
        <v>1701</v>
      </c>
      <c r="D1521" s="15">
        <v>430</v>
      </c>
      <c r="E1521" s="15">
        <v>302</v>
      </c>
      <c r="F1521" s="15">
        <v>110100</v>
      </c>
    </row>
    <row r="1522" spans="2:6" ht="12.75">
      <c r="B1522" t="s">
        <v>538</v>
      </c>
      <c r="C1522" s="15">
        <v>1701</v>
      </c>
      <c r="D1522" s="15">
        <v>430</v>
      </c>
      <c r="E1522" s="15">
        <v>302</v>
      </c>
      <c r="F1522" s="15">
        <v>110200</v>
      </c>
    </row>
    <row r="1523" ht="12.75">
      <c r="B1523" t="s">
        <v>660</v>
      </c>
    </row>
    <row r="1524" spans="2:6" ht="12.75">
      <c r="B1524" t="s">
        <v>1173</v>
      </c>
      <c r="C1524" s="15">
        <v>1701</v>
      </c>
      <c r="D1524" s="15">
        <v>430</v>
      </c>
      <c r="E1524" s="15">
        <v>302</v>
      </c>
      <c r="F1524" s="15">
        <v>110300</v>
      </c>
    </row>
    <row r="1525" spans="2:6" ht="12.75">
      <c r="B1525" t="s">
        <v>617</v>
      </c>
      <c r="C1525" s="15">
        <v>1701</v>
      </c>
      <c r="D1525" s="15">
        <v>430</v>
      </c>
      <c r="E1525" s="15">
        <v>302</v>
      </c>
      <c r="F1525" s="15">
        <v>110400</v>
      </c>
    </row>
    <row r="1526" spans="2:6" ht="12.75">
      <c r="B1526" t="s">
        <v>1019</v>
      </c>
      <c r="C1526" s="15">
        <v>1701</v>
      </c>
      <c r="D1526" s="15">
        <v>430</v>
      </c>
      <c r="E1526" s="15">
        <v>302</v>
      </c>
      <c r="F1526" s="15">
        <v>110600</v>
      </c>
    </row>
    <row r="1527" spans="2:6" ht="12.75">
      <c r="B1527" t="s">
        <v>1022</v>
      </c>
      <c r="C1527" s="15">
        <v>1701</v>
      </c>
      <c r="D1527" s="15">
        <v>430</v>
      </c>
      <c r="E1527" s="15">
        <v>302</v>
      </c>
      <c r="F1527" s="15">
        <v>110700</v>
      </c>
    </row>
    <row r="1528" ht="12.75">
      <c r="B1528" t="s">
        <v>647</v>
      </c>
    </row>
    <row r="1529" spans="2:6" ht="12.75">
      <c r="B1529" t="s">
        <v>506</v>
      </c>
      <c r="C1529" s="15">
        <v>1701</v>
      </c>
      <c r="D1529" s="15">
        <v>430</v>
      </c>
      <c r="E1529" s="15">
        <v>302</v>
      </c>
      <c r="F1529" s="15">
        <v>111000</v>
      </c>
    </row>
    <row r="1530" spans="2:6" ht="12.75">
      <c r="B1530" t="s">
        <v>1023</v>
      </c>
      <c r="C1530" s="15">
        <v>1701</v>
      </c>
      <c r="D1530" s="15">
        <v>430</v>
      </c>
      <c r="E1530" s="15">
        <v>302</v>
      </c>
      <c r="F1530" s="15">
        <v>130300</v>
      </c>
    </row>
    <row r="1531" ht="12.75">
      <c r="B1531" t="s">
        <v>380</v>
      </c>
    </row>
    <row r="1532" ht="12.75">
      <c r="B1532" t="s">
        <v>129</v>
      </c>
    </row>
    <row r="1533" spans="2:6" ht="12.75">
      <c r="B1533" t="s">
        <v>244</v>
      </c>
      <c r="C1533" s="15">
        <v>1701</v>
      </c>
      <c r="D1533" s="15">
        <v>430</v>
      </c>
      <c r="E1533" s="15">
        <v>302</v>
      </c>
      <c r="F1533" s="15">
        <v>130300</v>
      </c>
    </row>
    <row r="1535" spans="1:7" s="11" customFormat="1" ht="12.75">
      <c r="A1535" s="11" t="s">
        <v>447</v>
      </c>
      <c r="B1535" s="11" t="s">
        <v>959</v>
      </c>
      <c r="C1535" s="18">
        <v>3004</v>
      </c>
      <c r="D1535" s="18">
        <v>515</v>
      </c>
      <c r="E1535" s="18">
        <v>397</v>
      </c>
      <c r="F1535" s="18"/>
      <c r="G1535" s="18"/>
    </row>
    <row r="1536" ht="12.75">
      <c r="B1536" t="s">
        <v>380</v>
      </c>
    </row>
    <row r="1537" spans="2:6" ht="12.75">
      <c r="B1537" t="s">
        <v>1037</v>
      </c>
      <c r="C1537" s="15">
        <v>3004</v>
      </c>
      <c r="D1537" s="15">
        <v>515</v>
      </c>
      <c r="E1537" s="15">
        <v>397</v>
      </c>
      <c r="F1537" s="15">
        <v>110100</v>
      </c>
    </row>
    <row r="1538" spans="2:6" ht="12.75">
      <c r="B1538" t="s">
        <v>538</v>
      </c>
      <c r="C1538" s="15">
        <v>3004</v>
      </c>
      <c r="D1538" s="15">
        <v>515</v>
      </c>
      <c r="E1538" s="15">
        <v>397</v>
      </c>
      <c r="F1538" s="15">
        <v>110200</v>
      </c>
    </row>
    <row r="1539" ht="12.75">
      <c r="B1539" t="s">
        <v>449</v>
      </c>
    </row>
    <row r="1540" spans="2:6" ht="12.75">
      <c r="B1540" t="s">
        <v>1031</v>
      </c>
      <c r="C1540" s="15">
        <v>3004</v>
      </c>
      <c r="D1540" s="15">
        <v>515</v>
      </c>
      <c r="E1540" s="15">
        <v>397</v>
      </c>
      <c r="F1540" s="15">
        <v>110300</v>
      </c>
    </row>
    <row r="1541" spans="2:6" ht="12.75">
      <c r="B1541" t="s">
        <v>948</v>
      </c>
      <c r="C1541" s="15">
        <v>3004</v>
      </c>
      <c r="D1541" s="15">
        <v>515</v>
      </c>
      <c r="E1541" s="15">
        <v>397</v>
      </c>
      <c r="F1541" s="15">
        <v>110400</v>
      </c>
    </row>
    <row r="1542" spans="2:6" ht="12.75">
      <c r="B1542" t="s">
        <v>1018</v>
      </c>
      <c r="C1542" s="15">
        <v>3004</v>
      </c>
      <c r="D1542" s="15">
        <v>515</v>
      </c>
      <c r="E1542" s="15">
        <v>397</v>
      </c>
      <c r="F1542" s="15">
        <v>110500</v>
      </c>
    </row>
    <row r="1543" spans="2:6" ht="12.75">
      <c r="B1543" t="s">
        <v>1019</v>
      </c>
      <c r="C1543" s="15">
        <v>3004</v>
      </c>
      <c r="D1543" s="15">
        <v>515</v>
      </c>
      <c r="E1543" s="15">
        <v>397</v>
      </c>
      <c r="F1543" s="15">
        <v>110600</v>
      </c>
    </row>
    <row r="1544" spans="2:6" ht="12.75">
      <c r="B1544" t="s">
        <v>1022</v>
      </c>
      <c r="C1544" s="15">
        <v>3004</v>
      </c>
      <c r="D1544" s="15">
        <v>515</v>
      </c>
      <c r="E1544" s="15">
        <v>397</v>
      </c>
      <c r="F1544" s="15">
        <v>110700</v>
      </c>
    </row>
    <row r="1545" ht="12.75">
      <c r="B1545" t="s">
        <v>479</v>
      </c>
    </row>
    <row r="1546" spans="2:6" ht="12.75">
      <c r="B1546" t="s">
        <v>633</v>
      </c>
      <c r="C1546" s="15">
        <v>3004</v>
      </c>
      <c r="D1546" s="15">
        <v>515</v>
      </c>
      <c r="E1546" s="15">
        <v>397</v>
      </c>
      <c r="F1546" s="15">
        <v>111000</v>
      </c>
    </row>
    <row r="1548" spans="1:7" s="11" customFormat="1" ht="12.75">
      <c r="A1548" s="11" t="s">
        <v>507</v>
      </c>
      <c r="B1548" s="11" t="s">
        <v>444</v>
      </c>
      <c r="C1548" s="18"/>
      <c r="D1548" s="18"/>
      <c r="E1548" s="18"/>
      <c r="F1548" s="18"/>
      <c r="G1548" s="18"/>
    </row>
    <row r="1549" spans="1:5" ht="12.75">
      <c r="A1549" s="11" t="s">
        <v>508</v>
      </c>
      <c r="B1549" s="11" t="s">
        <v>665</v>
      </c>
      <c r="C1549" s="15" t="s">
        <v>1175</v>
      </c>
      <c r="D1549" s="15" t="s">
        <v>1176</v>
      </c>
      <c r="E1549" s="15" t="s">
        <v>99</v>
      </c>
    </row>
    <row r="1550" ht="12.75">
      <c r="B1550" t="s">
        <v>380</v>
      </c>
    </row>
    <row r="1551" spans="2:6" ht="12.75">
      <c r="B1551" t="s">
        <v>1037</v>
      </c>
      <c r="C1551" s="15" t="s">
        <v>1175</v>
      </c>
      <c r="D1551" s="15" t="s">
        <v>1176</v>
      </c>
      <c r="E1551" s="15" t="s">
        <v>99</v>
      </c>
      <c r="F1551" s="15">
        <v>110100</v>
      </c>
    </row>
    <row r="1552" spans="2:6" ht="12.75">
      <c r="B1552" t="s">
        <v>538</v>
      </c>
      <c r="C1552" s="15" t="s">
        <v>1175</v>
      </c>
      <c r="D1552" s="15" t="s">
        <v>1176</v>
      </c>
      <c r="E1552" s="15" t="s">
        <v>99</v>
      </c>
      <c r="F1552" s="15">
        <v>110200</v>
      </c>
    </row>
    <row r="1553" ht="12.75">
      <c r="B1553" t="s">
        <v>449</v>
      </c>
    </row>
    <row r="1554" spans="2:6" ht="12.75">
      <c r="B1554" t="s">
        <v>1031</v>
      </c>
      <c r="C1554" s="15" t="s">
        <v>1175</v>
      </c>
      <c r="D1554" s="15" t="s">
        <v>1176</v>
      </c>
      <c r="E1554" s="15" t="s">
        <v>99</v>
      </c>
      <c r="F1554" s="15">
        <v>110300</v>
      </c>
    </row>
    <row r="1555" spans="2:6" ht="12.75">
      <c r="B1555" t="s">
        <v>1017</v>
      </c>
      <c r="C1555" s="15" t="s">
        <v>1175</v>
      </c>
      <c r="D1555" s="15" t="s">
        <v>1176</v>
      </c>
      <c r="E1555" s="15" t="s">
        <v>99</v>
      </c>
      <c r="F1555" s="15">
        <v>110400</v>
      </c>
    </row>
    <row r="1556" spans="2:6" ht="12.75">
      <c r="B1556" t="s">
        <v>1018</v>
      </c>
      <c r="C1556" s="15" t="s">
        <v>1175</v>
      </c>
      <c r="D1556" s="15" t="s">
        <v>1176</v>
      </c>
      <c r="E1556" s="15" t="s">
        <v>99</v>
      </c>
      <c r="F1556" s="15">
        <v>110500</v>
      </c>
    </row>
    <row r="1557" spans="2:6" ht="12.75">
      <c r="B1557" t="s">
        <v>1019</v>
      </c>
      <c r="C1557" s="15" t="s">
        <v>1175</v>
      </c>
      <c r="D1557" s="15" t="s">
        <v>1176</v>
      </c>
      <c r="E1557" s="15" t="s">
        <v>99</v>
      </c>
      <c r="F1557" s="15">
        <v>110600</v>
      </c>
    </row>
    <row r="1558" ht="12.75">
      <c r="B1558" t="s">
        <v>479</v>
      </c>
    </row>
    <row r="1559" spans="2:6" ht="12.75">
      <c r="B1559" t="s">
        <v>633</v>
      </c>
      <c r="C1559" s="15" t="s">
        <v>1175</v>
      </c>
      <c r="D1559" s="15" t="s">
        <v>1176</v>
      </c>
      <c r="E1559" s="15" t="s">
        <v>99</v>
      </c>
      <c r="F1559" s="15">
        <v>111000</v>
      </c>
    </row>
    <row r="1561" spans="1:7" ht="12.75">
      <c r="A1561" s="11" t="s">
        <v>509</v>
      </c>
      <c r="B1561" s="11" t="s">
        <v>960</v>
      </c>
      <c r="C1561" s="18" t="s">
        <v>666</v>
      </c>
      <c r="D1561" s="18">
        <v>344</v>
      </c>
      <c r="E1561" s="18">
        <v>212</v>
      </c>
      <c r="F1561" s="18"/>
      <c r="G1561" s="18"/>
    </row>
    <row r="1562" ht="12.75">
      <c r="B1562" t="s">
        <v>380</v>
      </c>
    </row>
    <row r="1563" spans="2:6" ht="12.75">
      <c r="B1563" t="s">
        <v>90</v>
      </c>
      <c r="C1563" s="15" t="s">
        <v>666</v>
      </c>
      <c r="D1563" s="15">
        <v>344</v>
      </c>
      <c r="E1563" s="15">
        <v>212</v>
      </c>
      <c r="F1563" s="15">
        <v>130100</v>
      </c>
    </row>
    <row r="1564" spans="1:6" ht="10.5" customHeight="1">
      <c r="A1564" s="11"/>
      <c r="B1564" s="11"/>
      <c r="C1564" s="18"/>
      <c r="D1564" s="18"/>
      <c r="E1564" s="18"/>
      <c r="F1564" s="18"/>
    </row>
    <row r="1565" spans="1:7" s="11" customFormat="1" ht="12.75" customHeight="1">
      <c r="A1565" s="11" t="s">
        <v>510</v>
      </c>
      <c r="B1565" s="11" t="s">
        <v>511</v>
      </c>
      <c r="F1565" s="18"/>
      <c r="G1565" s="18"/>
    </row>
    <row r="1566" spans="1:7" ht="13.5" customHeight="1">
      <c r="A1566" s="11" t="s">
        <v>961</v>
      </c>
      <c r="B1566" s="11" t="s">
        <v>446</v>
      </c>
      <c r="C1566" s="18" t="s">
        <v>170</v>
      </c>
      <c r="D1566" s="18" t="s">
        <v>171</v>
      </c>
      <c r="E1566" s="18" t="s">
        <v>172</v>
      </c>
      <c r="G1566" s="18"/>
    </row>
    <row r="1567" ht="12.75" customHeight="1">
      <c r="B1567" t="s">
        <v>380</v>
      </c>
    </row>
    <row r="1568" spans="2:6" ht="12" customHeight="1">
      <c r="B1568" t="s">
        <v>1037</v>
      </c>
      <c r="C1568" s="15" t="s">
        <v>732</v>
      </c>
      <c r="D1568" s="15" t="s">
        <v>532</v>
      </c>
      <c r="E1568" s="15" t="s">
        <v>172</v>
      </c>
      <c r="F1568" s="15">
        <v>110100</v>
      </c>
    </row>
    <row r="1569" spans="2:6" ht="12" customHeight="1">
      <c r="B1569" t="s">
        <v>538</v>
      </c>
      <c r="C1569" s="15" t="s">
        <v>732</v>
      </c>
      <c r="D1569" s="15" t="s">
        <v>532</v>
      </c>
      <c r="E1569" s="15" t="s">
        <v>172</v>
      </c>
      <c r="F1569" s="15">
        <v>110200</v>
      </c>
    </row>
    <row r="1570" ht="12.75" customHeight="1">
      <c r="B1570" t="s">
        <v>449</v>
      </c>
    </row>
    <row r="1571" spans="2:6" ht="12" customHeight="1">
      <c r="B1571" t="s">
        <v>1031</v>
      </c>
      <c r="C1571" s="15" t="s">
        <v>1175</v>
      </c>
      <c r="D1571" s="15" t="s">
        <v>367</v>
      </c>
      <c r="E1571" s="15" t="s">
        <v>366</v>
      </c>
      <c r="F1571" s="15">
        <v>110300</v>
      </c>
    </row>
    <row r="1572" spans="2:6" ht="13.5" customHeight="1">
      <c r="B1572" t="s">
        <v>1017</v>
      </c>
      <c r="C1572" s="15" t="s">
        <v>732</v>
      </c>
      <c r="D1572" s="15" t="s">
        <v>532</v>
      </c>
      <c r="E1572" s="15" t="s">
        <v>531</v>
      </c>
      <c r="F1572" s="15">
        <v>110400</v>
      </c>
    </row>
    <row r="1573" spans="2:6" ht="13.5" customHeight="1">
      <c r="B1573" t="s">
        <v>1018</v>
      </c>
      <c r="C1573" s="15" t="s">
        <v>1175</v>
      </c>
      <c r="D1573" s="15" t="s">
        <v>532</v>
      </c>
      <c r="E1573" s="15" t="s">
        <v>531</v>
      </c>
      <c r="F1573" s="15">
        <v>110500</v>
      </c>
    </row>
    <row r="1574" spans="2:6" ht="13.5" customHeight="1">
      <c r="B1574" t="s">
        <v>1019</v>
      </c>
      <c r="C1574" s="15" t="s">
        <v>368</v>
      </c>
      <c r="D1574" s="15" t="s">
        <v>532</v>
      </c>
      <c r="E1574" s="15" t="s">
        <v>366</v>
      </c>
      <c r="F1574" s="15">
        <v>110600</v>
      </c>
    </row>
    <row r="1575" ht="12.75" customHeight="1">
      <c r="B1575" t="s">
        <v>479</v>
      </c>
    </row>
    <row r="1576" spans="2:6" ht="14.25" customHeight="1">
      <c r="B1576" t="s">
        <v>633</v>
      </c>
      <c r="C1576" s="15" t="s">
        <v>368</v>
      </c>
      <c r="D1576" s="15" t="s">
        <v>731</v>
      </c>
      <c r="E1576" s="15" t="s">
        <v>87</v>
      </c>
      <c r="F1576" s="15">
        <v>111000</v>
      </c>
    </row>
    <row r="1577" ht="13.5" customHeight="1">
      <c r="B1577" t="s">
        <v>1034</v>
      </c>
    </row>
    <row r="1578" spans="2:6" ht="12.75">
      <c r="B1578" t="s">
        <v>652</v>
      </c>
      <c r="C1578" s="15" t="s">
        <v>368</v>
      </c>
      <c r="D1578" s="15" t="s">
        <v>532</v>
      </c>
      <c r="E1578" s="15" t="s">
        <v>366</v>
      </c>
      <c r="F1578" s="15">
        <v>240100</v>
      </c>
    </row>
    <row r="1579" spans="1:2" ht="12.75">
      <c r="A1579" s="11" t="s">
        <v>962</v>
      </c>
      <c r="B1579" s="11" t="s">
        <v>806</v>
      </c>
    </row>
    <row r="1580" spans="1:7" ht="12.75">
      <c r="A1580" s="11"/>
      <c r="B1580" s="11" t="s">
        <v>963</v>
      </c>
      <c r="C1580" s="18" t="s">
        <v>370</v>
      </c>
      <c r="D1580" s="18">
        <v>293</v>
      </c>
      <c r="E1580" s="18">
        <v>441</v>
      </c>
      <c r="F1580" s="18"/>
      <c r="G1580" s="18"/>
    </row>
    <row r="1581" ht="12.75">
      <c r="B1581" t="s">
        <v>380</v>
      </c>
    </row>
    <row r="1582" spans="2:6" ht="12.75">
      <c r="B1582" t="s">
        <v>90</v>
      </c>
      <c r="C1582" s="15" t="s">
        <v>663</v>
      </c>
      <c r="D1582" s="15">
        <v>293</v>
      </c>
      <c r="E1582" s="15">
        <v>441</v>
      </c>
      <c r="F1582" s="15">
        <v>130100</v>
      </c>
    </row>
    <row r="1584" spans="1:7" s="11" customFormat="1" ht="12.75">
      <c r="A1584" s="11" t="s">
        <v>965</v>
      </c>
      <c r="B1584" s="11" t="s">
        <v>966</v>
      </c>
      <c r="C1584" s="18"/>
      <c r="D1584" s="18"/>
      <c r="E1584" s="18"/>
      <c r="F1584" s="18"/>
      <c r="G1584" s="18"/>
    </row>
    <row r="1585" spans="2:5" ht="12.75">
      <c r="B1585" t="s">
        <v>967</v>
      </c>
      <c r="C1585" s="15" t="s">
        <v>1127</v>
      </c>
      <c r="D1585" s="15">
        <v>293</v>
      </c>
      <c r="E1585" s="15">
        <v>290</v>
      </c>
    </row>
    <row r="1586" ht="12.75">
      <c r="B1586" t="s">
        <v>380</v>
      </c>
    </row>
    <row r="1587" spans="2:6" ht="12.75">
      <c r="B1587" t="s">
        <v>90</v>
      </c>
      <c r="C1587" s="15" t="s">
        <v>1127</v>
      </c>
      <c r="D1587" s="15">
        <v>293</v>
      </c>
      <c r="E1587" s="15">
        <v>290</v>
      </c>
      <c r="F1587" s="15">
        <v>130100</v>
      </c>
    </row>
    <row r="1589" spans="1:7" ht="12.75">
      <c r="A1589" s="11" t="s">
        <v>964</v>
      </c>
      <c r="B1589" s="11" t="s">
        <v>672</v>
      </c>
      <c r="C1589" s="18" t="s">
        <v>666</v>
      </c>
      <c r="D1589" s="18">
        <v>344</v>
      </c>
      <c r="E1589" s="18">
        <v>213</v>
      </c>
      <c r="F1589" s="18"/>
      <c r="G1589" s="18"/>
    </row>
    <row r="1590" ht="12.75">
      <c r="B1590" t="s">
        <v>380</v>
      </c>
    </row>
    <row r="1591" ht="12.75">
      <c r="B1591" t="s">
        <v>479</v>
      </c>
    </row>
    <row r="1592" spans="2:6" ht="12.75">
      <c r="B1592" t="s">
        <v>633</v>
      </c>
      <c r="C1592" s="15" t="s">
        <v>666</v>
      </c>
      <c r="D1592" s="15">
        <v>344</v>
      </c>
      <c r="E1592" s="15">
        <v>213</v>
      </c>
      <c r="F1592" s="15">
        <v>111000</v>
      </c>
    </row>
    <row r="1594" spans="1:2" ht="12.75">
      <c r="A1594" s="11" t="s">
        <v>968</v>
      </c>
      <c r="B1594" s="11" t="s">
        <v>674</v>
      </c>
    </row>
    <row r="1595" spans="1:7" ht="12.75">
      <c r="A1595" s="11"/>
      <c r="B1595" s="11" t="s">
        <v>675</v>
      </c>
      <c r="C1595" s="18" t="s">
        <v>666</v>
      </c>
      <c r="D1595" s="18">
        <v>344</v>
      </c>
      <c r="E1595" s="18">
        <v>212</v>
      </c>
      <c r="F1595" s="18"/>
      <c r="G1595" s="18"/>
    </row>
    <row r="1596" ht="12.75">
      <c r="B1596" t="s">
        <v>380</v>
      </c>
    </row>
    <row r="1597" spans="2:6" ht="12.75">
      <c r="B1597" t="s">
        <v>90</v>
      </c>
      <c r="C1597" s="15" t="s">
        <v>666</v>
      </c>
      <c r="D1597" s="15">
        <v>344</v>
      </c>
      <c r="E1597" s="15">
        <v>212</v>
      </c>
      <c r="F1597" s="15">
        <v>130100</v>
      </c>
    </row>
    <row r="1599" spans="1:2" ht="12.75">
      <c r="A1599" s="11" t="s">
        <v>969</v>
      </c>
      <c r="B1599" s="11" t="s">
        <v>677</v>
      </c>
    </row>
    <row r="1600" spans="1:7" ht="12.75">
      <c r="A1600" s="11"/>
      <c r="B1600" s="11" t="s">
        <v>680</v>
      </c>
      <c r="C1600" s="18">
        <v>1001</v>
      </c>
      <c r="D1600" s="18">
        <v>372</v>
      </c>
      <c r="E1600" s="18">
        <v>290</v>
      </c>
      <c r="F1600" s="18"/>
      <c r="G1600" s="18"/>
    </row>
    <row r="1601" ht="12.75">
      <c r="B1601" t="s">
        <v>380</v>
      </c>
    </row>
    <row r="1602" spans="2:6" ht="12.75">
      <c r="B1602" t="s">
        <v>90</v>
      </c>
      <c r="C1602" s="15">
        <v>1001</v>
      </c>
      <c r="D1602" s="15">
        <v>372</v>
      </c>
      <c r="E1602" s="15">
        <v>290</v>
      </c>
      <c r="F1602" s="15">
        <v>130100</v>
      </c>
    </row>
    <row r="1604" spans="1:2" ht="12.75">
      <c r="A1604" s="11" t="s">
        <v>970</v>
      </c>
      <c r="B1604" s="11" t="s">
        <v>29</v>
      </c>
    </row>
    <row r="1605" spans="1:7" ht="12.75">
      <c r="A1605" s="11"/>
      <c r="B1605" s="11" t="s">
        <v>30</v>
      </c>
      <c r="C1605" s="18">
        <v>1502</v>
      </c>
      <c r="D1605" s="18">
        <v>415</v>
      </c>
      <c r="E1605" s="18">
        <v>282</v>
      </c>
      <c r="F1605" s="18"/>
      <c r="G1605" s="18"/>
    </row>
    <row r="1606" ht="12.75">
      <c r="B1606" t="s">
        <v>380</v>
      </c>
    </row>
    <row r="1607" spans="2:6" ht="12.75">
      <c r="B1607" t="s">
        <v>90</v>
      </c>
      <c r="C1607" s="15">
        <v>1502</v>
      </c>
      <c r="D1607" s="15">
        <v>415</v>
      </c>
      <c r="E1607" s="15">
        <v>282</v>
      </c>
      <c r="F1607" s="15">
        <v>130100</v>
      </c>
    </row>
    <row r="1609" spans="1:7" ht="12.75">
      <c r="A1609" s="11" t="s">
        <v>971</v>
      </c>
      <c r="B1609" s="11" t="s">
        <v>35</v>
      </c>
      <c r="C1609" s="18">
        <v>1601</v>
      </c>
      <c r="D1609" s="18">
        <v>420</v>
      </c>
      <c r="E1609" s="18">
        <v>290</v>
      </c>
      <c r="F1609" s="18"/>
      <c r="G1609" s="18"/>
    </row>
    <row r="1610" ht="12.75">
      <c r="B1610" t="s">
        <v>380</v>
      </c>
    </row>
    <row r="1611" spans="2:6" ht="12.75">
      <c r="B1611" t="s">
        <v>90</v>
      </c>
      <c r="C1611" s="15">
        <v>1601</v>
      </c>
      <c r="D1611" s="15">
        <v>420</v>
      </c>
      <c r="E1611" s="15">
        <v>290</v>
      </c>
      <c r="F1611" s="15">
        <v>130100</v>
      </c>
    </row>
    <row r="1613" spans="1:7" ht="12.75">
      <c r="A1613" s="11" t="s">
        <v>972</v>
      </c>
      <c r="B1613" s="11" t="s">
        <v>36</v>
      </c>
      <c r="C1613" s="18">
        <v>1602</v>
      </c>
      <c r="D1613" s="18">
        <v>423</v>
      </c>
      <c r="E1613" s="18">
        <v>290</v>
      </c>
      <c r="F1613" s="18"/>
      <c r="G1613" s="18"/>
    </row>
    <row r="1614" ht="12.75">
      <c r="B1614" t="s">
        <v>380</v>
      </c>
    </row>
    <row r="1615" spans="2:6" ht="12.75">
      <c r="B1615" t="s">
        <v>90</v>
      </c>
      <c r="C1615" s="15">
        <v>1602</v>
      </c>
      <c r="D1615" s="15">
        <v>423</v>
      </c>
      <c r="E1615" s="15">
        <v>290</v>
      </c>
      <c r="F1615" s="15">
        <v>130100</v>
      </c>
    </row>
    <row r="1617" spans="1:7" ht="12.75">
      <c r="A1617" s="11" t="s">
        <v>973</v>
      </c>
      <c r="B1617" s="11" t="s">
        <v>40</v>
      </c>
      <c r="C1617" s="18">
        <v>1701</v>
      </c>
      <c r="D1617" s="18">
        <v>430</v>
      </c>
      <c r="E1617" s="18">
        <v>300</v>
      </c>
      <c r="F1617" s="18"/>
      <c r="G1617" s="18"/>
    </row>
    <row r="1618" ht="12.75">
      <c r="B1618" t="s">
        <v>380</v>
      </c>
    </row>
    <row r="1619" ht="12.75">
      <c r="B1619" t="s">
        <v>449</v>
      </c>
    </row>
    <row r="1620" spans="2:6" ht="12.75">
      <c r="B1620" t="s">
        <v>1031</v>
      </c>
      <c r="C1620" s="15">
        <v>1701</v>
      </c>
      <c r="D1620" s="15">
        <v>430</v>
      </c>
      <c r="E1620" s="15">
        <v>300</v>
      </c>
      <c r="F1620" s="15">
        <v>110300</v>
      </c>
    </row>
    <row r="1622" spans="1:7" s="11" customFormat="1" ht="12.75">
      <c r="A1622" s="11" t="s">
        <v>974</v>
      </c>
      <c r="B1622" s="11" t="s">
        <v>975</v>
      </c>
      <c r="C1622" s="18"/>
      <c r="D1622" s="18"/>
      <c r="E1622" s="18"/>
      <c r="F1622" s="18"/>
      <c r="G1622" s="18"/>
    </row>
    <row r="1623" spans="2:6" ht="12.75">
      <c r="B1623" t="s">
        <v>976</v>
      </c>
      <c r="C1623" s="15">
        <v>1802</v>
      </c>
      <c r="D1623" s="15">
        <v>442</v>
      </c>
      <c r="E1623" s="15">
        <v>322</v>
      </c>
      <c r="F1623" s="15" t="s">
        <v>160</v>
      </c>
    </row>
    <row r="1624" ht="12.75">
      <c r="B1624" t="s">
        <v>380</v>
      </c>
    </row>
    <row r="1625" spans="2:6" ht="12.75">
      <c r="B1625" t="s">
        <v>1023</v>
      </c>
      <c r="C1625" s="15">
        <v>1802</v>
      </c>
      <c r="D1625" s="15">
        <v>442</v>
      </c>
      <c r="E1625" s="15">
        <v>322</v>
      </c>
      <c r="F1625" s="15">
        <v>130300</v>
      </c>
    </row>
    <row r="1627" spans="1:2" ht="12.75">
      <c r="A1627" s="11" t="s">
        <v>977</v>
      </c>
      <c r="B1627" s="11" t="s">
        <v>41</v>
      </c>
    </row>
    <row r="1628" spans="1:7" ht="12.75">
      <c r="A1628" s="11"/>
      <c r="B1628" s="11" t="s">
        <v>42</v>
      </c>
      <c r="C1628" s="18">
        <v>1802</v>
      </c>
      <c r="D1628" s="18">
        <v>440</v>
      </c>
      <c r="E1628" s="18">
        <v>322</v>
      </c>
      <c r="F1628" s="18"/>
      <c r="G1628" s="18"/>
    </row>
    <row r="1629" ht="12.75">
      <c r="B1629" t="s">
        <v>380</v>
      </c>
    </row>
    <row r="1630" spans="2:6" ht="12.75">
      <c r="B1630" t="s">
        <v>1023</v>
      </c>
      <c r="C1630" s="15">
        <v>1802</v>
      </c>
      <c r="D1630" s="15">
        <v>440</v>
      </c>
      <c r="E1630" s="15">
        <v>322</v>
      </c>
      <c r="F1630" s="15">
        <v>130300</v>
      </c>
    </row>
    <row r="1632" spans="1:2" ht="12.75">
      <c r="A1632" s="11" t="s">
        <v>978</v>
      </c>
      <c r="B1632" s="11" t="s">
        <v>261</v>
      </c>
    </row>
    <row r="1633" spans="1:7" ht="12.75">
      <c r="A1633" s="11"/>
      <c r="B1633" s="11" t="s">
        <v>262</v>
      </c>
      <c r="C1633" s="18">
        <v>3004</v>
      </c>
      <c r="D1633" s="18">
        <v>515</v>
      </c>
      <c r="E1633" s="18">
        <v>397</v>
      </c>
      <c r="F1633" s="18"/>
      <c r="G1633" s="18"/>
    </row>
    <row r="1634" ht="12.75">
      <c r="B1634" t="s">
        <v>380</v>
      </c>
    </row>
    <row r="1635" ht="12.75">
      <c r="B1635" t="s">
        <v>479</v>
      </c>
    </row>
    <row r="1636" spans="2:6" ht="12.75">
      <c r="B1636" t="s">
        <v>633</v>
      </c>
      <c r="C1636" s="15">
        <v>3004</v>
      </c>
      <c r="D1636" s="15">
        <v>515</v>
      </c>
      <c r="E1636" s="15">
        <v>397</v>
      </c>
      <c r="F1636" s="15">
        <v>111000</v>
      </c>
    </row>
    <row r="1638" spans="1:7" s="11" customFormat="1" ht="12.75">
      <c r="A1638" s="11" t="s">
        <v>979</v>
      </c>
      <c r="B1638" s="11" t="s">
        <v>38</v>
      </c>
      <c r="C1638" s="18"/>
      <c r="D1638" s="18"/>
      <c r="E1638" s="18"/>
      <c r="F1638" s="18"/>
      <c r="G1638" s="18"/>
    </row>
    <row r="1639" spans="2:7" s="11" customFormat="1" ht="12.75">
      <c r="B1639" s="11" t="s">
        <v>37</v>
      </c>
      <c r="C1639" s="18">
        <v>1701</v>
      </c>
      <c r="D1639" s="18">
        <v>430</v>
      </c>
      <c r="E1639" s="18">
        <v>316</v>
      </c>
      <c r="F1639" s="18"/>
      <c r="G1639" s="18"/>
    </row>
    <row r="1640" ht="12.75">
      <c r="B1640" t="s">
        <v>380</v>
      </c>
    </row>
    <row r="1641" spans="2:6" ht="12.75">
      <c r="B1641" t="s">
        <v>39</v>
      </c>
      <c r="C1641" s="15">
        <v>1701</v>
      </c>
      <c r="D1641" s="15">
        <v>430</v>
      </c>
      <c r="E1641" s="15">
        <v>316</v>
      </c>
      <c r="F1641" s="15">
        <v>130200</v>
      </c>
    </row>
    <row r="1643" spans="1:7" s="11" customFormat="1" ht="12.75">
      <c r="A1643" s="11" t="s">
        <v>980</v>
      </c>
      <c r="B1643" s="11" t="s">
        <v>981</v>
      </c>
      <c r="C1643" s="18"/>
      <c r="D1643" s="18"/>
      <c r="E1643" s="18"/>
      <c r="F1643" s="18"/>
      <c r="G1643" s="18"/>
    </row>
    <row r="1644" spans="2:7" s="11" customFormat="1" ht="12.75">
      <c r="B1644" s="11" t="s">
        <v>982</v>
      </c>
      <c r="C1644" s="18" t="s">
        <v>170</v>
      </c>
      <c r="D1644" s="18" t="s">
        <v>171</v>
      </c>
      <c r="E1644" s="18" t="s">
        <v>172</v>
      </c>
      <c r="F1644" s="18"/>
      <c r="G1644" s="18"/>
    </row>
    <row r="1645" ht="12.75">
      <c r="B1645" t="s">
        <v>380</v>
      </c>
    </row>
    <row r="1646" ht="12.75">
      <c r="B1646" t="s">
        <v>1034</v>
      </c>
    </row>
    <row r="1647" spans="2:6" ht="12.75">
      <c r="B1647" t="s">
        <v>652</v>
      </c>
      <c r="C1647" s="15" t="s">
        <v>170</v>
      </c>
      <c r="D1647" s="15" t="s">
        <v>171</v>
      </c>
      <c r="E1647" s="15" t="s">
        <v>172</v>
      </c>
      <c r="F1647" s="15">
        <v>240100</v>
      </c>
    </row>
    <row r="1649" spans="1:6" ht="12.75">
      <c r="A1649" s="11" t="s">
        <v>983</v>
      </c>
      <c r="B1649" s="11" t="s">
        <v>1184</v>
      </c>
      <c r="C1649" s="18"/>
      <c r="D1649" s="18"/>
      <c r="E1649" s="18"/>
      <c r="F1649" s="18"/>
    </row>
    <row r="1650" spans="1:7" ht="12.75">
      <c r="A1650" s="11"/>
      <c r="B1650" s="11" t="s">
        <v>1185</v>
      </c>
      <c r="C1650" s="18" t="s">
        <v>1188</v>
      </c>
      <c r="D1650" s="18">
        <v>313</v>
      </c>
      <c r="E1650" s="18">
        <v>198</v>
      </c>
      <c r="F1650" s="18"/>
      <c r="G1650" s="18"/>
    </row>
    <row r="1651" ht="12.75">
      <c r="B1651" t="s">
        <v>485</v>
      </c>
    </row>
    <row r="1652" spans="2:6" ht="12.75">
      <c r="B1652" t="s">
        <v>1186</v>
      </c>
      <c r="C1652" s="15" t="s">
        <v>1188</v>
      </c>
      <c r="D1652" s="15">
        <v>313</v>
      </c>
      <c r="E1652" s="15">
        <v>198</v>
      </c>
      <c r="F1652" s="15">
        <v>240210</v>
      </c>
    </row>
    <row r="1654" spans="1:2" ht="12.75">
      <c r="A1654" s="11" t="s">
        <v>984</v>
      </c>
      <c r="B1654" s="11" t="s">
        <v>43</v>
      </c>
    </row>
    <row r="1655" spans="1:7" ht="12.75">
      <c r="A1655" s="11"/>
      <c r="B1655" s="11" t="s">
        <v>44</v>
      </c>
      <c r="C1655" s="18">
        <v>3211</v>
      </c>
      <c r="D1655" s="18">
        <v>485</v>
      </c>
      <c r="E1655" s="18" t="s">
        <v>45</v>
      </c>
      <c r="F1655" s="18"/>
      <c r="G1655" s="18"/>
    </row>
    <row r="1657" spans="1:2" ht="12.75">
      <c r="A1657" s="11" t="s">
        <v>985</v>
      </c>
      <c r="B1657" s="11" t="s">
        <v>46</v>
      </c>
    </row>
    <row r="1658" spans="1:7" ht="12.75">
      <c r="A1658" s="11"/>
      <c r="B1658" s="11" t="s">
        <v>44</v>
      </c>
      <c r="C1658" s="18">
        <v>3202</v>
      </c>
      <c r="D1658" s="18">
        <v>485</v>
      </c>
      <c r="E1658" s="18" t="s">
        <v>47</v>
      </c>
      <c r="F1658" s="18"/>
      <c r="G1658" s="18"/>
    </row>
    <row r="1659" spans="1:6" ht="12.75">
      <c r="A1659" t="s">
        <v>408</v>
      </c>
      <c r="B1659" t="s">
        <v>409</v>
      </c>
      <c r="C1659" s="15">
        <v>3004</v>
      </c>
      <c r="D1659" s="15">
        <v>515</v>
      </c>
      <c r="E1659" s="15">
        <v>397</v>
      </c>
      <c r="F1659" s="15">
        <v>111000</v>
      </c>
    </row>
    <row r="1661" spans="1:2" ht="12.75">
      <c r="A1661" t="s">
        <v>667</v>
      </c>
      <c r="B1661" t="s">
        <v>986</v>
      </c>
    </row>
    <row r="1662" ht="12.75">
      <c r="B1662" t="s">
        <v>987</v>
      </c>
    </row>
    <row r="1663" spans="1:7" ht="12.75">
      <c r="A1663" t="s">
        <v>668</v>
      </c>
      <c r="B1663" s="25" t="s">
        <v>664</v>
      </c>
      <c r="C1663" s="18">
        <v>1802</v>
      </c>
      <c r="D1663" s="18">
        <v>440</v>
      </c>
      <c r="E1663" s="18">
        <v>322</v>
      </c>
      <c r="F1663" s="18"/>
      <c r="G1663" s="18"/>
    </row>
    <row r="1664" ht="12.75">
      <c r="B1664" t="s">
        <v>380</v>
      </c>
    </row>
    <row r="1665" spans="2:6" ht="12.75">
      <c r="B1665" t="s">
        <v>1023</v>
      </c>
      <c r="C1665" s="15">
        <v>1802</v>
      </c>
      <c r="D1665" s="15">
        <v>440</v>
      </c>
      <c r="E1665" s="15">
        <v>322</v>
      </c>
      <c r="F1665" s="15">
        <v>130300</v>
      </c>
    </row>
    <row r="1667" spans="1:7" s="11" customFormat="1" ht="12.75">
      <c r="A1667" s="11" t="s">
        <v>669</v>
      </c>
      <c r="B1667" s="11" t="s">
        <v>988</v>
      </c>
      <c r="C1667" s="18"/>
      <c r="D1667" s="18"/>
      <c r="E1667" s="18"/>
      <c r="F1667" s="18"/>
      <c r="G1667" s="18"/>
    </row>
    <row r="1668" spans="2:7" s="11" customFormat="1" ht="12.75">
      <c r="B1668" s="11" t="s">
        <v>1187</v>
      </c>
      <c r="C1668" s="18">
        <v>1802</v>
      </c>
      <c r="D1668" s="18">
        <v>442</v>
      </c>
      <c r="E1668" s="18">
        <v>326</v>
      </c>
      <c r="F1668" s="18"/>
      <c r="G1668" s="18"/>
    </row>
    <row r="1669" ht="12.75">
      <c r="B1669" s="14" t="s">
        <v>380</v>
      </c>
    </row>
    <row r="1670" spans="2:6" ht="12.75">
      <c r="B1670" s="14" t="s">
        <v>1023</v>
      </c>
      <c r="C1670" s="15">
        <v>1802</v>
      </c>
      <c r="D1670" s="15">
        <v>442</v>
      </c>
      <c r="E1670" s="15">
        <v>326</v>
      </c>
      <c r="F1670" s="15">
        <v>130300</v>
      </c>
    </row>
    <row r="1672" spans="1:7" s="11" customFormat="1" ht="12.75">
      <c r="A1672" s="11" t="s">
        <v>670</v>
      </c>
      <c r="B1672" s="11" t="s">
        <v>989</v>
      </c>
      <c r="C1672" s="18"/>
      <c r="D1672" s="18"/>
      <c r="E1672" s="18"/>
      <c r="F1672" s="18"/>
      <c r="G1672" s="18"/>
    </row>
    <row r="1673" spans="2:7" s="11" customFormat="1" ht="12.75">
      <c r="B1673" s="11" t="s">
        <v>990</v>
      </c>
      <c r="C1673" s="18">
        <v>1807</v>
      </c>
      <c r="D1673" s="18">
        <v>489</v>
      </c>
      <c r="E1673" s="18">
        <v>324</v>
      </c>
      <c r="F1673" s="18"/>
      <c r="G1673" s="18"/>
    </row>
    <row r="1674" ht="12.75">
      <c r="B1674" s="14" t="s">
        <v>380</v>
      </c>
    </row>
    <row r="1675" spans="2:6" ht="12.75">
      <c r="B1675" s="14" t="s">
        <v>1023</v>
      </c>
      <c r="C1675" s="15">
        <v>1807</v>
      </c>
      <c r="D1675" s="15">
        <v>489</v>
      </c>
      <c r="E1675" s="15">
        <v>324</v>
      </c>
      <c r="F1675" s="15">
        <v>130300</v>
      </c>
    </row>
    <row r="1677" spans="1:7" s="11" customFormat="1" ht="12.75">
      <c r="A1677" s="11" t="s">
        <v>671</v>
      </c>
      <c r="B1677" s="11" t="s">
        <v>991</v>
      </c>
      <c r="C1677" s="18"/>
      <c r="D1677" s="18"/>
      <c r="E1677" s="18"/>
      <c r="F1677" s="18"/>
      <c r="G1677" s="18"/>
    </row>
    <row r="1678" ht="12.75">
      <c r="B1678" s="11" t="s">
        <v>992</v>
      </c>
    </row>
    <row r="1679" spans="2:7" ht="12.75">
      <c r="B1679" s="11" t="s">
        <v>993</v>
      </c>
      <c r="C1679" s="18">
        <v>1807</v>
      </c>
      <c r="D1679" s="18">
        <v>452</v>
      </c>
      <c r="E1679" s="18">
        <v>462</v>
      </c>
      <c r="F1679" s="18"/>
      <c r="G1679" s="18"/>
    </row>
    <row r="1680" ht="12.75">
      <c r="B1680" t="s">
        <v>380</v>
      </c>
    </row>
    <row r="1681" spans="2:6" ht="12.75">
      <c r="B1681" t="s">
        <v>1023</v>
      </c>
      <c r="C1681" s="15">
        <v>1807</v>
      </c>
      <c r="D1681" s="15">
        <v>452</v>
      </c>
      <c r="E1681" s="15">
        <v>462</v>
      </c>
      <c r="F1681" s="15">
        <v>130300</v>
      </c>
    </row>
    <row r="1683" spans="1:2" ht="12.75">
      <c r="A1683" t="s">
        <v>673</v>
      </c>
      <c r="B1683" s="11" t="s">
        <v>720</v>
      </c>
    </row>
    <row r="1684" ht="12.75">
      <c r="B1684" s="11" t="s">
        <v>994</v>
      </c>
    </row>
    <row r="1685" ht="12.75">
      <c r="B1685" s="11" t="s">
        <v>1015</v>
      </c>
    </row>
    <row r="1686" ht="12.75">
      <c r="B1686" s="11" t="s">
        <v>799</v>
      </c>
    </row>
    <row r="1687" spans="2:7" ht="12.75">
      <c r="B1687" s="11" t="s">
        <v>800</v>
      </c>
      <c r="C1687" s="18">
        <v>1802</v>
      </c>
      <c r="D1687" s="18">
        <v>443</v>
      </c>
      <c r="E1687" s="18">
        <v>322</v>
      </c>
      <c r="F1687" s="18"/>
      <c r="G1687" s="18"/>
    </row>
    <row r="1688" ht="12.75">
      <c r="B1688" s="11" t="s">
        <v>380</v>
      </c>
    </row>
    <row r="1689" spans="2:6" ht="12.75">
      <c r="B1689" t="s">
        <v>1023</v>
      </c>
      <c r="C1689" s="15">
        <v>1802</v>
      </c>
      <c r="D1689" s="15">
        <v>443</v>
      </c>
      <c r="E1689" s="15">
        <v>322</v>
      </c>
      <c r="F1689" s="15">
        <v>130300</v>
      </c>
    </row>
    <row r="1691" spans="1:7" s="11" customFormat="1" ht="12.75">
      <c r="A1691" s="11" t="s">
        <v>676</v>
      </c>
      <c r="B1691" s="11" t="s">
        <v>801</v>
      </c>
      <c r="C1691" s="18"/>
      <c r="D1691" s="18"/>
      <c r="E1691" s="18"/>
      <c r="F1691" s="18"/>
      <c r="G1691" s="18"/>
    </row>
    <row r="1692" spans="2:7" ht="12.75">
      <c r="B1692" s="11" t="s">
        <v>77</v>
      </c>
      <c r="C1692" s="18">
        <v>1806</v>
      </c>
      <c r="D1692" s="18">
        <v>489</v>
      </c>
      <c r="E1692" s="18"/>
      <c r="F1692" s="18"/>
      <c r="G1692" s="18"/>
    </row>
    <row r="1693" ht="12.75">
      <c r="B1693" s="14" t="s">
        <v>380</v>
      </c>
    </row>
    <row r="1694" ht="12.75">
      <c r="B1694" t="s">
        <v>78</v>
      </c>
    </row>
    <row r="1695" ht="12.75">
      <c r="B1695" t="s">
        <v>79</v>
      </c>
    </row>
    <row r="1696" spans="2:6" ht="12.75">
      <c r="B1696" s="14" t="s">
        <v>80</v>
      </c>
      <c r="C1696" s="15">
        <v>1806</v>
      </c>
      <c r="D1696" s="15">
        <v>489</v>
      </c>
      <c r="E1696" s="15">
        <v>328</v>
      </c>
      <c r="F1696" s="15">
        <v>130300</v>
      </c>
    </row>
    <row r="1697" spans="2:6" ht="12.75">
      <c r="B1697" t="s">
        <v>81</v>
      </c>
      <c r="C1697" s="15">
        <v>1806</v>
      </c>
      <c r="D1697" s="15">
        <v>489</v>
      </c>
      <c r="E1697" s="15">
        <v>333</v>
      </c>
      <c r="F1697" s="15">
        <v>130300</v>
      </c>
    </row>
    <row r="1698" ht="12.75">
      <c r="B1698" t="s">
        <v>82</v>
      </c>
    </row>
    <row r="1699" spans="2:6" ht="12.75">
      <c r="B1699" s="14" t="s">
        <v>83</v>
      </c>
      <c r="C1699" s="15">
        <v>1806</v>
      </c>
      <c r="D1699" s="15">
        <v>489</v>
      </c>
      <c r="E1699" s="15">
        <v>334</v>
      </c>
      <c r="F1699" s="15">
        <v>130300</v>
      </c>
    </row>
    <row r="1700" ht="12.75">
      <c r="B1700" s="14" t="s">
        <v>791</v>
      </c>
    </row>
    <row r="1701" spans="2:6" ht="12.75">
      <c r="B1701" t="s">
        <v>792</v>
      </c>
      <c r="C1701" s="15">
        <v>1806</v>
      </c>
      <c r="D1701" s="15">
        <v>489</v>
      </c>
      <c r="E1701" s="15">
        <v>345</v>
      </c>
      <c r="F1701" s="15">
        <v>130300</v>
      </c>
    </row>
    <row r="1702" ht="12.75">
      <c r="B1702" t="s">
        <v>793</v>
      </c>
    </row>
    <row r="1703" spans="2:6" ht="12.75">
      <c r="B1703" s="14" t="s">
        <v>794</v>
      </c>
      <c r="C1703" s="15">
        <v>1806</v>
      </c>
      <c r="D1703" s="15">
        <v>489</v>
      </c>
      <c r="E1703" s="15">
        <v>348</v>
      </c>
      <c r="F1703" s="15">
        <v>130300</v>
      </c>
    </row>
    <row r="1704" ht="12.75">
      <c r="B1704" s="14" t="s">
        <v>795</v>
      </c>
    </row>
    <row r="1705" spans="2:6" ht="12.75">
      <c r="B1705" t="s">
        <v>796</v>
      </c>
      <c r="C1705" s="15">
        <v>1806</v>
      </c>
      <c r="D1705" s="15">
        <v>489</v>
      </c>
      <c r="E1705" s="15">
        <v>397</v>
      </c>
      <c r="F1705" s="15">
        <v>130300</v>
      </c>
    </row>
    <row r="1706" spans="2:6" ht="12.75">
      <c r="B1706" t="s">
        <v>797</v>
      </c>
      <c r="C1706" s="15">
        <v>1806</v>
      </c>
      <c r="D1706" s="15">
        <v>489</v>
      </c>
      <c r="E1706" s="15">
        <v>397</v>
      </c>
      <c r="F1706" s="15">
        <v>130300</v>
      </c>
    </row>
    <row r="1707" ht="12.75">
      <c r="B1707" s="11"/>
    </row>
    <row r="1708" spans="1:7" s="11" customFormat="1" ht="12.75">
      <c r="A1708" s="11" t="s">
        <v>28</v>
      </c>
      <c r="B1708" s="11" t="s">
        <v>798</v>
      </c>
      <c r="C1708" s="18"/>
      <c r="D1708" s="18"/>
      <c r="E1708" s="18"/>
      <c r="F1708" s="18"/>
      <c r="G1708" s="18"/>
    </row>
    <row r="1709" spans="2:7" s="11" customFormat="1" ht="12.75">
      <c r="B1709" s="11" t="s">
        <v>721</v>
      </c>
      <c r="C1709" s="18">
        <v>1806</v>
      </c>
      <c r="D1709" s="18">
        <v>498</v>
      </c>
      <c r="E1709" s="18"/>
      <c r="F1709" s="18"/>
      <c r="G1709" s="18"/>
    </row>
    <row r="1710" ht="12.75">
      <c r="B1710" t="s">
        <v>380</v>
      </c>
    </row>
    <row r="1711" ht="12.75">
      <c r="B1711" s="14" t="s">
        <v>722</v>
      </c>
    </row>
    <row r="1712" spans="2:6" ht="12.75">
      <c r="B1712" s="14" t="s">
        <v>792</v>
      </c>
      <c r="C1712" s="15">
        <v>1806</v>
      </c>
      <c r="D1712" s="15">
        <v>498</v>
      </c>
      <c r="E1712" s="15">
        <v>345</v>
      </c>
      <c r="F1712" s="15">
        <v>130300</v>
      </c>
    </row>
    <row r="1713" ht="12.75">
      <c r="B1713" s="14" t="s">
        <v>723</v>
      </c>
    </row>
    <row r="1714" spans="2:6" ht="12.75">
      <c r="B1714" s="14" t="s">
        <v>724</v>
      </c>
      <c r="C1714" s="15">
        <v>1806</v>
      </c>
      <c r="D1714" s="15">
        <v>498</v>
      </c>
      <c r="E1714" s="15">
        <v>346</v>
      </c>
      <c r="F1714" s="15">
        <v>130300</v>
      </c>
    </row>
    <row r="1715" spans="2:6" ht="12.75">
      <c r="B1715" t="s">
        <v>81</v>
      </c>
      <c r="C1715" s="15">
        <v>1806</v>
      </c>
      <c r="D1715" s="15">
        <v>498</v>
      </c>
      <c r="E1715" s="15">
        <v>333</v>
      </c>
      <c r="F1715" s="15">
        <v>130300</v>
      </c>
    </row>
    <row r="1716" ht="12.75">
      <c r="B1716" t="s">
        <v>725</v>
      </c>
    </row>
    <row r="1717" ht="12.75">
      <c r="B1717" t="s">
        <v>726</v>
      </c>
    </row>
    <row r="1718" spans="2:6" ht="12.75">
      <c r="B1718" t="s">
        <v>727</v>
      </c>
      <c r="C1718" s="15">
        <v>1806</v>
      </c>
      <c r="D1718" s="15">
        <v>498</v>
      </c>
      <c r="E1718" s="15">
        <v>347</v>
      </c>
      <c r="F1718" s="15">
        <v>130300</v>
      </c>
    </row>
    <row r="1719" ht="12.75">
      <c r="B1719" t="s">
        <v>807</v>
      </c>
    </row>
    <row r="1720" spans="2:6" ht="12.75">
      <c r="B1720" t="s">
        <v>808</v>
      </c>
      <c r="C1720" s="15">
        <v>1806</v>
      </c>
      <c r="D1720" s="15">
        <v>498</v>
      </c>
      <c r="E1720" s="15">
        <v>348</v>
      </c>
      <c r="F1720" s="15">
        <v>130300</v>
      </c>
    </row>
    <row r="1721" ht="12.75">
      <c r="B1721" t="s">
        <v>82</v>
      </c>
    </row>
    <row r="1722" spans="2:6" ht="12.75">
      <c r="B1722" t="s">
        <v>1082</v>
      </c>
      <c r="C1722" s="15">
        <v>1806</v>
      </c>
      <c r="D1722" s="15">
        <v>498</v>
      </c>
      <c r="E1722" s="15">
        <v>397</v>
      </c>
      <c r="F1722" s="15">
        <v>130300</v>
      </c>
    </row>
    <row r="1723" ht="12.75">
      <c r="B1723" t="s">
        <v>728</v>
      </c>
    </row>
    <row r="1724" spans="2:6" ht="12.75">
      <c r="B1724" t="s">
        <v>729</v>
      </c>
      <c r="C1724" s="15">
        <v>1806</v>
      </c>
      <c r="D1724" s="15">
        <v>498</v>
      </c>
      <c r="E1724" s="15">
        <v>397</v>
      </c>
      <c r="F1724" s="15">
        <v>130300</v>
      </c>
    </row>
    <row r="1725" spans="2:6" ht="12.75">
      <c r="B1725" t="s">
        <v>797</v>
      </c>
      <c r="C1725" s="15">
        <v>1806</v>
      </c>
      <c r="D1725" s="15">
        <v>498</v>
      </c>
      <c r="E1725" s="15">
        <v>397</v>
      </c>
      <c r="F1725" s="15">
        <v>130300</v>
      </c>
    </row>
    <row r="1727" spans="2:7" s="11" customFormat="1" ht="12.75">
      <c r="B1727" s="11" t="s">
        <v>730</v>
      </c>
      <c r="C1727" s="18"/>
      <c r="D1727" s="18"/>
      <c r="E1727" s="18"/>
      <c r="F1727" s="18"/>
      <c r="G1727" s="18"/>
    </row>
    <row r="1729" ht="12.75">
      <c r="B1729" s="11"/>
    </row>
    <row r="1730" ht="12.75">
      <c r="B1730" s="11"/>
    </row>
    <row r="1738" ht="12.75">
      <c r="I1738" t="s">
        <v>160</v>
      </c>
    </row>
  </sheetData>
  <sheetProtection/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67"/>
  <sheetViews>
    <sheetView zoomScale="75" zoomScaleNormal="75" zoomScalePageLayoutView="0" workbookViewId="0" topLeftCell="A1">
      <selection activeCell="D4" sqref="D4"/>
    </sheetView>
  </sheetViews>
  <sheetFormatPr defaultColWidth="9.00390625" defaultRowHeight="12.75"/>
  <cols>
    <col min="1" max="1" width="19.25390625" style="0" customWidth="1"/>
    <col min="2" max="2" width="10.00390625" style="0" customWidth="1"/>
    <col min="3" max="3" width="10.375" style="0" customWidth="1"/>
    <col min="4" max="5" width="10.25390625" style="0" customWidth="1"/>
    <col min="6" max="6" width="10.375" style="0" customWidth="1"/>
    <col min="7" max="7" width="9.875" style="0" customWidth="1"/>
    <col min="8" max="8" width="10.375" style="0" customWidth="1"/>
    <col min="9" max="9" width="10.25390625" style="0" customWidth="1"/>
    <col min="10" max="10" width="10.00390625" style="0" customWidth="1"/>
    <col min="11" max="11" width="10.25390625" style="0" customWidth="1"/>
    <col min="12" max="12" width="10.125" style="0" customWidth="1"/>
  </cols>
  <sheetData>
    <row r="4" s="11" customFormat="1" ht="12.75">
      <c r="D4" s="11" t="s">
        <v>199</v>
      </c>
    </row>
    <row r="5" ht="13.5" thickBot="1"/>
    <row r="6" spans="1:11" ht="13.5" thickBot="1">
      <c r="A6" s="1"/>
      <c r="B6" s="1"/>
      <c r="C6" s="1" t="s">
        <v>411</v>
      </c>
      <c r="D6" s="13"/>
      <c r="E6" s="10"/>
      <c r="F6" s="12" t="s">
        <v>397</v>
      </c>
      <c r="G6" s="13"/>
      <c r="H6" s="13"/>
      <c r="I6" s="1" t="s">
        <v>398</v>
      </c>
      <c r="J6" s="2"/>
      <c r="K6" s="35"/>
    </row>
    <row r="7" spans="1:11" ht="13.5" thickBot="1">
      <c r="A7" s="3"/>
      <c r="B7" s="3" t="s">
        <v>393</v>
      </c>
      <c r="C7" s="7" t="s">
        <v>395</v>
      </c>
      <c r="D7" s="4" t="s">
        <v>542</v>
      </c>
      <c r="E7" s="8" t="s">
        <v>544</v>
      </c>
      <c r="F7" s="7" t="s">
        <v>540</v>
      </c>
      <c r="G7" s="4" t="s">
        <v>542</v>
      </c>
      <c r="H7" s="7" t="s">
        <v>544</v>
      </c>
      <c r="I7" s="5"/>
      <c r="J7" s="6"/>
      <c r="K7" s="37"/>
    </row>
    <row r="8" spans="1:11" ht="12.75">
      <c r="A8" s="3"/>
      <c r="B8" s="3" t="s">
        <v>1054</v>
      </c>
      <c r="C8" s="8" t="s">
        <v>396</v>
      </c>
      <c r="D8" s="4" t="s">
        <v>543</v>
      </c>
      <c r="E8" s="8" t="s">
        <v>545</v>
      </c>
      <c r="F8" s="8" t="s">
        <v>541</v>
      </c>
      <c r="G8" s="4" t="s">
        <v>543</v>
      </c>
      <c r="H8" s="8" t="s">
        <v>545</v>
      </c>
      <c r="I8" s="7"/>
      <c r="J8" s="4"/>
      <c r="K8" s="7"/>
    </row>
    <row r="9" spans="1:11" ht="12.75">
      <c r="A9" s="3"/>
      <c r="B9" s="3" t="s">
        <v>394</v>
      </c>
      <c r="C9" s="8" t="s">
        <v>489</v>
      </c>
      <c r="D9" s="4"/>
      <c r="E9" s="8"/>
      <c r="F9" s="4"/>
      <c r="G9" s="8"/>
      <c r="H9" s="4"/>
      <c r="I9" s="8" t="s">
        <v>540</v>
      </c>
      <c r="J9" s="4" t="s">
        <v>542</v>
      </c>
      <c r="K9" s="8" t="s">
        <v>544</v>
      </c>
    </row>
    <row r="10" spans="1:11" ht="12.75">
      <c r="A10" s="3"/>
      <c r="B10" s="3"/>
      <c r="C10" s="8" t="s">
        <v>490</v>
      </c>
      <c r="D10" s="4"/>
      <c r="E10" s="8"/>
      <c r="F10" s="4"/>
      <c r="G10" s="8"/>
      <c r="H10" s="4"/>
      <c r="I10" s="8" t="s">
        <v>541</v>
      </c>
      <c r="J10" s="4" t="s">
        <v>543</v>
      </c>
      <c r="K10" s="8" t="s">
        <v>545</v>
      </c>
    </row>
    <row r="11" spans="1:11" ht="12.75">
      <c r="A11" s="3"/>
      <c r="B11" s="3"/>
      <c r="C11" s="8"/>
      <c r="D11" s="4"/>
      <c r="E11" s="8"/>
      <c r="F11" s="4"/>
      <c r="G11" s="8"/>
      <c r="H11" s="4"/>
      <c r="I11" s="8"/>
      <c r="J11" s="4"/>
      <c r="K11" s="8"/>
    </row>
    <row r="12" spans="1:11" ht="13.5" thickBot="1">
      <c r="A12" s="5"/>
      <c r="B12" s="5"/>
      <c r="C12" s="9"/>
      <c r="D12" s="6"/>
      <c r="E12" s="9"/>
      <c r="F12" s="6"/>
      <c r="G12" s="9"/>
      <c r="H12" s="6"/>
      <c r="I12" s="9"/>
      <c r="J12" s="6"/>
      <c r="K12" s="9"/>
    </row>
    <row r="13" spans="1:11" ht="12.75">
      <c r="A13" s="4"/>
      <c r="B13" s="48"/>
      <c r="C13" s="46"/>
      <c r="D13" s="56"/>
      <c r="E13" s="58"/>
      <c r="F13" s="56"/>
      <c r="G13" s="58"/>
      <c r="H13" s="56"/>
      <c r="I13" s="58"/>
      <c r="J13" s="64"/>
      <c r="K13" s="46"/>
    </row>
    <row r="14" spans="1:11" ht="12.75">
      <c r="A14" s="42" t="s">
        <v>384</v>
      </c>
      <c r="B14" s="47">
        <v>63418.2</v>
      </c>
      <c r="C14" s="76">
        <v>369193</v>
      </c>
      <c r="D14" s="65">
        <v>2</v>
      </c>
      <c r="E14" s="57">
        <v>7384</v>
      </c>
      <c r="F14" s="57"/>
      <c r="G14" s="57"/>
      <c r="H14" s="57"/>
      <c r="I14" s="57"/>
      <c r="J14" s="57"/>
      <c r="K14" s="47"/>
    </row>
    <row r="15" spans="1:11" ht="12.75">
      <c r="A15" s="4"/>
      <c r="B15" s="46"/>
      <c r="C15" s="75"/>
      <c r="D15" s="56"/>
      <c r="E15" s="58"/>
      <c r="F15" s="56"/>
      <c r="G15" s="58"/>
      <c r="H15" s="56"/>
      <c r="I15" s="58"/>
      <c r="J15" s="64"/>
      <c r="K15" s="46"/>
    </row>
    <row r="16" spans="1:11" ht="12.75">
      <c r="A16" s="42" t="s">
        <v>548</v>
      </c>
      <c r="B16" s="47">
        <v>256140.4</v>
      </c>
      <c r="C16" s="76">
        <v>152887</v>
      </c>
      <c r="D16" s="55">
        <v>2</v>
      </c>
      <c r="E16" s="57">
        <v>3058</v>
      </c>
      <c r="F16" s="55">
        <v>119382</v>
      </c>
      <c r="G16" s="57">
        <v>70</v>
      </c>
      <c r="H16" s="55">
        <v>83567</v>
      </c>
      <c r="I16" s="71">
        <v>2345</v>
      </c>
      <c r="J16" s="57">
        <v>50</v>
      </c>
      <c r="K16" s="57">
        <v>1172</v>
      </c>
    </row>
    <row r="17" spans="2:11" ht="12.75">
      <c r="B17" s="46"/>
      <c r="C17" s="75"/>
      <c r="D17" s="53"/>
      <c r="E17" s="58"/>
      <c r="F17" s="53"/>
      <c r="G17" s="58"/>
      <c r="H17" s="53"/>
      <c r="I17" s="45"/>
      <c r="J17" s="64"/>
      <c r="K17" s="59"/>
    </row>
    <row r="18" spans="1:11" s="11" customFormat="1" ht="12.75">
      <c r="A18" s="11" t="s">
        <v>486</v>
      </c>
      <c r="B18" s="112">
        <f>B14+B16</f>
        <v>319558.6</v>
      </c>
      <c r="C18" s="78">
        <f>C14+C16</f>
        <v>522080</v>
      </c>
      <c r="D18" s="54">
        <v>2</v>
      </c>
      <c r="E18" s="60">
        <f>E14+E16</f>
        <v>10442</v>
      </c>
      <c r="F18" s="54">
        <v>119382</v>
      </c>
      <c r="G18" s="60">
        <v>70</v>
      </c>
      <c r="H18" s="54">
        <v>83567</v>
      </c>
      <c r="I18" s="118">
        <v>2345</v>
      </c>
      <c r="J18" s="119">
        <v>50</v>
      </c>
      <c r="K18" s="60">
        <v>1172</v>
      </c>
    </row>
    <row r="19" spans="1:11" ht="13.5" thickBot="1">
      <c r="A19" s="44"/>
      <c r="B19" s="49"/>
      <c r="C19" s="49"/>
      <c r="D19" s="67"/>
      <c r="E19" s="66"/>
      <c r="F19" s="67"/>
      <c r="G19" s="66"/>
      <c r="H19" s="67"/>
      <c r="I19" s="49"/>
      <c r="J19" s="68"/>
      <c r="K19" s="66"/>
    </row>
    <row r="20" ht="13.5" thickTop="1"/>
    <row r="21" ht="13.5" thickBot="1"/>
    <row r="22" spans="1:11" ht="12.75">
      <c r="A22" s="1"/>
      <c r="B22" s="1"/>
      <c r="C22" s="1" t="s">
        <v>1051</v>
      </c>
      <c r="D22" s="2"/>
      <c r="E22" s="2"/>
      <c r="F22" s="1" t="s">
        <v>1052</v>
      </c>
      <c r="G22" s="2"/>
      <c r="H22" s="2"/>
      <c r="I22" s="1" t="s">
        <v>1070</v>
      </c>
      <c r="J22" s="2"/>
      <c r="K22" s="35"/>
    </row>
    <row r="23" spans="1:11" ht="13.5" thickBot="1">
      <c r="A23" s="3"/>
      <c r="B23" s="3" t="s">
        <v>376</v>
      </c>
      <c r="C23" s="5"/>
      <c r="D23" s="6"/>
      <c r="E23" s="6"/>
      <c r="F23" s="3" t="s">
        <v>582</v>
      </c>
      <c r="G23" s="4"/>
      <c r="H23" s="4"/>
      <c r="I23" s="3" t="s">
        <v>193</v>
      </c>
      <c r="J23" s="4"/>
      <c r="K23" s="36"/>
    </row>
    <row r="24" spans="1:11" ht="13.5" thickBot="1">
      <c r="A24" s="3"/>
      <c r="B24" s="3" t="s">
        <v>1067</v>
      </c>
      <c r="C24" s="7" t="s">
        <v>540</v>
      </c>
      <c r="D24" s="4" t="s">
        <v>542</v>
      </c>
      <c r="E24" s="3" t="s">
        <v>544</v>
      </c>
      <c r="F24" s="3" t="s">
        <v>583</v>
      </c>
      <c r="G24" s="110"/>
      <c r="H24" s="6"/>
      <c r="I24" s="5" t="s">
        <v>194</v>
      </c>
      <c r="J24" s="6"/>
      <c r="K24" s="37"/>
    </row>
    <row r="25" spans="1:11" ht="12.75">
      <c r="A25" s="3"/>
      <c r="B25" s="3" t="s">
        <v>496</v>
      </c>
      <c r="C25" s="8" t="s">
        <v>541</v>
      </c>
      <c r="D25" s="4" t="s">
        <v>493</v>
      </c>
      <c r="E25" s="3" t="s">
        <v>545</v>
      </c>
      <c r="F25" s="7"/>
      <c r="G25" s="40"/>
      <c r="H25" s="7"/>
      <c r="I25" s="36" t="s">
        <v>160</v>
      </c>
      <c r="J25" s="7"/>
      <c r="K25" s="7"/>
    </row>
    <row r="26" spans="1:11" ht="12.75">
      <c r="A26" s="3"/>
      <c r="B26" s="3" t="s">
        <v>497</v>
      </c>
      <c r="C26" s="8"/>
      <c r="D26" s="4"/>
      <c r="E26" s="3"/>
      <c r="F26" s="8" t="s">
        <v>540</v>
      </c>
      <c r="G26" s="41" t="s">
        <v>542</v>
      </c>
      <c r="H26" s="8" t="s">
        <v>544</v>
      </c>
      <c r="I26" s="8" t="s">
        <v>540</v>
      </c>
      <c r="J26" s="39" t="s">
        <v>542</v>
      </c>
      <c r="K26" s="8" t="s">
        <v>544</v>
      </c>
    </row>
    <row r="27" spans="1:11" ht="12.75">
      <c r="A27" s="3"/>
      <c r="B27" s="3" t="s">
        <v>498</v>
      </c>
      <c r="C27" s="8"/>
      <c r="D27" s="4"/>
      <c r="E27" s="3"/>
      <c r="F27" s="8" t="s">
        <v>541</v>
      </c>
      <c r="G27" s="41" t="s">
        <v>493</v>
      </c>
      <c r="H27" s="8" t="s">
        <v>545</v>
      </c>
      <c r="I27" s="8" t="s">
        <v>541</v>
      </c>
      <c r="J27" s="39" t="s">
        <v>493</v>
      </c>
      <c r="K27" s="8" t="s">
        <v>545</v>
      </c>
    </row>
    <row r="28" spans="1:11" ht="13.5" thickBot="1">
      <c r="A28" s="5"/>
      <c r="B28" s="5"/>
      <c r="C28" s="9"/>
      <c r="D28" s="6"/>
      <c r="E28" s="5"/>
      <c r="F28" s="9"/>
      <c r="G28" s="6"/>
      <c r="H28" s="9"/>
      <c r="I28" s="37"/>
      <c r="J28" s="9"/>
      <c r="K28" s="9"/>
    </row>
    <row r="29" spans="1:11" ht="12.75">
      <c r="A29" s="4" t="s">
        <v>546</v>
      </c>
      <c r="B29" s="48"/>
      <c r="C29" s="48"/>
      <c r="D29" s="28"/>
      <c r="E29" s="50"/>
      <c r="F29" s="56"/>
      <c r="G29" s="58"/>
      <c r="H29" s="28"/>
      <c r="I29" s="50"/>
      <c r="J29" s="58"/>
      <c r="K29" s="48"/>
    </row>
    <row r="30" spans="1:11" ht="12.75">
      <c r="A30" s="42" t="s">
        <v>547</v>
      </c>
      <c r="B30" s="47"/>
      <c r="C30" s="47"/>
      <c r="D30" s="43" t="s">
        <v>160</v>
      </c>
      <c r="E30" s="52" t="s">
        <v>160</v>
      </c>
      <c r="F30" s="55">
        <v>1450</v>
      </c>
      <c r="G30" s="57">
        <v>45</v>
      </c>
      <c r="H30" s="55">
        <v>653</v>
      </c>
      <c r="I30" s="57">
        <v>12758</v>
      </c>
      <c r="J30" s="57">
        <v>45</v>
      </c>
      <c r="K30" s="58">
        <v>5741</v>
      </c>
    </row>
    <row r="31" spans="2:11" ht="12.75">
      <c r="B31" s="46"/>
      <c r="C31" s="46"/>
      <c r="D31" s="15"/>
      <c r="E31" s="50"/>
      <c r="F31" s="15"/>
      <c r="G31" s="50"/>
      <c r="H31" s="15"/>
      <c r="I31" s="45"/>
      <c r="J31" s="50"/>
      <c r="K31" s="51"/>
    </row>
    <row r="32" spans="1:11" ht="12.75">
      <c r="A32" s="42" t="s">
        <v>548</v>
      </c>
      <c r="B32" s="57">
        <v>3420</v>
      </c>
      <c r="C32" s="76">
        <v>19002</v>
      </c>
      <c r="D32" s="55">
        <v>60</v>
      </c>
      <c r="E32" s="57">
        <v>11401</v>
      </c>
      <c r="F32" s="55">
        <v>323</v>
      </c>
      <c r="G32" s="57">
        <v>45</v>
      </c>
      <c r="H32" s="55">
        <v>145</v>
      </c>
      <c r="I32" s="74">
        <v>23692</v>
      </c>
      <c r="J32" s="57">
        <v>45</v>
      </c>
      <c r="K32" s="57">
        <v>10661</v>
      </c>
    </row>
    <row r="33" spans="2:11" ht="12.75">
      <c r="B33" s="50"/>
      <c r="C33" s="75"/>
      <c r="D33" s="53"/>
      <c r="E33" s="58"/>
      <c r="F33" s="53"/>
      <c r="G33" s="58"/>
      <c r="H33" s="59"/>
      <c r="J33" s="58"/>
      <c r="K33" s="58"/>
    </row>
    <row r="34" spans="1:11" ht="12.75">
      <c r="A34" s="11" t="s">
        <v>486</v>
      </c>
      <c r="B34" s="60">
        <v>3420</v>
      </c>
      <c r="C34" s="78">
        <v>19002</v>
      </c>
      <c r="D34" s="54">
        <v>60</v>
      </c>
      <c r="E34" s="60">
        <v>11401</v>
      </c>
      <c r="F34" s="54">
        <v>1773</v>
      </c>
      <c r="G34" s="60">
        <v>45</v>
      </c>
      <c r="H34" s="60">
        <v>798</v>
      </c>
      <c r="I34" s="73">
        <v>36450</v>
      </c>
      <c r="J34" s="60">
        <v>45</v>
      </c>
      <c r="K34" s="60">
        <v>16402</v>
      </c>
    </row>
    <row r="35" spans="1:11" ht="13.5" thickBot="1">
      <c r="A35" s="44"/>
      <c r="B35" s="49"/>
      <c r="C35" s="49"/>
      <c r="D35" s="44"/>
      <c r="E35" s="49"/>
      <c r="F35" s="44"/>
      <c r="G35" s="49"/>
      <c r="H35" s="49"/>
      <c r="I35" s="111"/>
      <c r="J35" s="49"/>
      <c r="K35" s="49"/>
    </row>
    <row r="36" ht="13.5" thickTop="1"/>
    <row r="38" ht="13.5" thickBot="1"/>
    <row r="39" spans="1:11" ht="12.75">
      <c r="A39" s="1" t="s">
        <v>487</v>
      </c>
      <c r="B39" s="1" t="s">
        <v>1071</v>
      </c>
      <c r="C39" s="2"/>
      <c r="D39" s="35"/>
      <c r="E39" s="1" t="s">
        <v>1239</v>
      </c>
      <c r="F39" s="2"/>
      <c r="G39" s="35"/>
      <c r="H39" s="1"/>
      <c r="I39" s="1" t="s">
        <v>1233</v>
      </c>
      <c r="J39" s="2"/>
      <c r="K39" s="35"/>
    </row>
    <row r="40" spans="1:11" ht="13.5" thickBot="1">
      <c r="A40" s="3"/>
      <c r="B40" s="5" t="s">
        <v>63</v>
      </c>
      <c r="C40" s="6"/>
      <c r="D40" s="37"/>
      <c r="E40" s="5" t="s">
        <v>1240</v>
      </c>
      <c r="F40" s="6"/>
      <c r="G40" s="37"/>
      <c r="H40" s="3" t="s">
        <v>500</v>
      </c>
      <c r="I40" s="5" t="s">
        <v>1234</v>
      </c>
      <c r="J40" s="6"/>
      <c r="K40" s="37"/>
    </row>
    <row r="41" spans="1:11" ht="12.75">
      <c r="A41" s="3"/>
      <c r="B41" s="7"/>
      <c r="C41" s="3"/>
      <c r="D41" s="7"/>
      <c r="E41" s="7"/>
      <c r="F41" s="7"/>
      <c r="H41" s="8" t="s">
        <v>501</v>
      </c>
      <c r="I41" s="36"/>
      <c r="J41" s="4"/>
      <c r="K41" s="8"/>
    </row>
    <row r="42" spans="1:11" ht="12.75">
      <c r="A42" s="3"/>
      <c r="B42" s="8" t="s">
        <v>540</v>
      </c>
      <c r="C42" s="3" t="s">
        <v>542</v>
      </c>
      <c r="D42" s="39" t="s">
        <v>544</v>
      </c>
      <c r="E42" s="8" t="s">
        <v>540</v>
      </c>
      <c r="F42" s="39" t="s">
        <v>542</v>
      </c>
      <c r="G42" s="39" t="s">
        <v>544</v>
      </c>
      <c r="H42" s="8" t="s">
        <v>1072</v>
      </c>
      <c r="I42" s="4" t="s">
        <v>540</v>
      </c>
      <c r="J42" s="8" t="s">
        <v>542</v>
      </c>
      <c r="K42" s="39" t="s">
        <v>544</v>
      </c>
    </row>
    <row r="43" spans="1:11" ht="12.75">
      <c r="A43" s="3"/>
      <c r="B43" s="39" t="s">
        <v>541</v>
      </c>
      <c r="C43" s="3" t="s">
        <v>493</v>
      </c>
      <c r="D43" s="8" t="s">
        <v>545</v>
      </c>
      <c r="E43" s="8" t="s">
        <v>541</v>
      </c>
      <c r="F43" s="39" t="s">
        <v>493</v>
      </c>
      <c r="G43" s="8" t="s">
        <v>545</v>
      </c>
      <c r="H43" s="8" t="s">
        <v>1073</v>
      </c>
      <c r="I43" s="4" t="s">
        <v>541</v>
      </c>
      <c r="J43" s="8" t="s">
        <v>690</v>
      </c>
      <c r="K43" s="8" t="s">
        <v>545</v>
      </c>
    </row>
    <row r="44" spans="1:11" ht="12.75">
      <c r="A44" s="3"/>
      <c r="B44" s="8"/>
      <c r="C44" s="3"/>
      <c r="D44" s="8"/>
      <c r="E44" s="8"/>
      <c r="F44" s="8"/>
      <c r="G44" s="4"/>
      <c r="H44" s="8" t="s">
        <v>1074</v>
      </c>
      <c r="I44" s="36"/>
      <c r="J44" s="4"/>
      <c r="K44" s="8"/>
    </row>
    <row r="45" spans="1:12" ht="13.5" thickBot="1">
      <c r="A45" s="5"/>
      <c r="B45" s="9"/>
      <c r="C45" s="5"/>
      <c r="D45" s="9"/>
      <c r="E45" s="9"/>
      <c r="F45" s="9"/>
      <c r="G45" s="6"/>
      <c r="H45" s="9"/>
      <c r="I45" s="37"/>
      <c r="J45" s="6"/>
      <c r="K45" s="9"/>
      <c r="L45" t="s">
        <v>160</v>
      </c>
    </row>
    <row r="46" spans="1:11" ht="12.75">
      <c r="A46" s="4" t="s">
        <v>160</v>
      </c>
      <c r="B46" s="48"/>
      <c r="C46" s="46"/>
      <c r="D46" s="56"/>
      <c r="E46" s="58"/>
      <c r="F46" s="56"/>
      <c r="G46" s="81"/>
      <c r="H46" s="82"/>
      <c r="I46" s="48"/>
      <c r="J46" s="61"/>
      <c r="K46" s="115"/>
    </row>
    <row r="47" spans="1:11" ht="12.75">
      <c r="A47" s="42" t="s">
        <v>385</v>
      </c>
      <c r="B47" s="47"/>
      <c r="C47" s="47"/>
      <c r="D47" s="55"/>
      <c r="E47" s="57"/>
      <c r="F47" s="55"/>
      <c r="G47" s="57"/>
      <c r="H47" s="55"/>
      <c r="I47" s="47"/>
      <c r="J47" s="62"/>
      <c r="K47" s="57"/>
    </row>
    <row r="48" spans="2:11" ht="12.75">
      <c r="B48" s="46"/>
      <c r="C48" s="46"/>
      <c r="D48" s="53"/>
      <c r="E48" s="58"/>
      <c r="F48" s="53"/>
      <c r="G48" s="58"/>
      <c r="H48" s="53"/>
      <c r="I48" s="46"/>
      <c r="J48" s="59"/>
      <c r="K48" s="58"/>
    </row>
    <row r="49" spans="1:11" ht="12.75">
      <c r="A49" s="42" t="s">
        <v>548</v>
      </c>
      <c r="B49" s="76">
        <v>35839</v>
      </c>
      <c r="C49" s="57">
        <v>75</v>
      </c>
      <c r="D49" s="55">
        <v>26879.3</v>
      </c>
      <c r="E49" s="57">
        <v>2250</v>
      </c>
      <c r="F49" s="55">
        <v>40</v>
      </c>
      <c r="G49" s="57">
        <v>900</v>
      </c>
      <c r="H49" s="55">
        <v>421</v>
      </c>
      <c r="I49" s="57">
        <v>2514</v>
      </c>
      <c r="J49" s="74">
        <v>70</v>
      </c>
      <c r="K49" s="57">
        <v>1760</v>
      </c>
    </row>
    <row r="50" spans="2:11" ht="12.75">
      <c r="B50" s="75"/>
      <c r="C50" s="50"/>
      <c r="D50" s="53"/>
      <c r="E50" s="58"/>
      <c r="F50" s="53"/>
      <c r="G50" s="58"/>
      <c r="H50" s="53"/>
      <c r="I50" s="59"/>
      <c r="K50" s="58"/>
    </row>
    <row r="51" spans="1:11" ht="12.75">
      <c r="A51" s="11" t="s">
        <v>486</v>
      </c>
      <c r="B51" s="78">
        <v>35839</v>
      </c>
      <c r="C51" s="60">
        <v>75</v>
      </c>
      <c r="D51" s="54">
        <v>26879.3</v>
      </c>
      <c r="E51" s="60">
        <v>2250</v>
      </c>
      <c r="F51" s="54">
        <v>40</v>
      </c>
      <c r="G51" s="60">
        <v>900</v>
      </c>
      <c r="H51" s="54">
        <v>421</v>
      </c>
      <c r="I51" s="60">
        <v>2514</v>
      </c>
      <c r="J51" s="54">
        <v>70</v>
      </c>
      <c r="K51" s="60">
        <v>1760</v>
      </c>
    </row>
    <row r="52" spans="1:11" ht="13.5" thickBot="1">
      <c r="A52" s="44"/>
      <c r="B52" s="66"/>
      <c r="C52" s="114"/>
      <c r="D52" s="44"/>
      <c r="E52" s="49"/>
      <c r="F52" s="44"/>
      <c r="G52" s="49"/>
      <c r="H52" s="44"/>
      <c r="I52" s="49"/>
      <c r="J52" s="77"/>
      <c r="K52" s="117"/>
    </row>
    <row r="53" ht="13.5" thickTop="1"/>
    <row r="54" ht="13.5" thickBot="1"/>
    <row r="55" spans="1:12" ht="12.75">
      <c r="A55" s="1" t="s">
        <v>487</v>
      </c>
      <c r="B55" s="7" t="s">
        <v>388</v>
      </c>
      <c r="C55" s="2" t="s">
        <v>1066</v>
      </c>
      <c r="D55" s="7" t="s">
        <v>919</v>
      </c>
      <c r="E55" s="113" t="s">
        <v>1241</v>
      </c>
      <c r="F55" s="113" t="s">
        <v>921</v>
      </c>
      <c r="G55" s="7" t="s">
        <v>1274</v>
      </c>
      <c r="H55" s="7" t="s">
        <v>890</v>
      </c>
      <c r="I55" s="7" t="s">
        <v>1136</v>
      </c>
      <c r="J55" s="7" t="s">
        <v>895</v>
      </c>
      <c r="K55" s="7" t="s">
        <v>899</v>
      </c>
      <c r="L55" s="7"/>
    </row>
    <row r="56" spans="1:12" ht="12.75">
      <c r="A56" s="3"/>
      <c r="B56" s="8" t="s">
        <v>389</v>
      </c>
      <c r="C56" s="4" t="s">
        <v>917</v>
      </c>
      <c r="D56" s="8" t="s">
        <v>519</v>
      </c>
      <c r="E56" s="39" t="s">
        <v>390</v>
      </c>
      <c r="F56" s="39" t="s">
        <v>391</v>
      </c>
      <c r="G56" s="8" t="s">
        <v>392</v>
      </c>
      <c r="H56" s="8" t="s">
        <v>891</v>
      </c>
      <c r="I56" s="8" t="s">
        <v>925</v>
      </c>
      <c r="J56" s="8" t="s">
        <v>5</v>
      </c>
      <c r="K56" s="8" t="s">
        <v>889</v>
      </c>
      <c r="L56" s="8"/>
    </row>
    <row r="57" spans="1:12" ht="12.75">
      <c r="A57" s="3"/>
      <c r="B57" s="8"/>
      <c r="C57" s="4" t="s">
        <v>918</v>
      </c>
      <c r="D57" s="8" t="s">
        <v>1076</v>
      </c>
      <c r="E57" s="8" t="s">
        <v>1065</v>
      </c>
      <c r="F57" s="8" t="s">
        <v>925</v>
      </c>
      <c r="G57" s="8" t="s">
        <v>889</v>
      </c>
      <c r="H57" s="8" t="s">
        <v>892</v>
      </c>
      <c r="I57" s="8"/>
      <c r="J57" s="8" t="s">
        <v>896</v>
      </c>
      <c r="K57" s="8" t="s">
        <v>900</v>
      </c>
      <c r="L57" s="8" t="s">
        <v>1136</v>
      </c>
    </row>
    <row r="58" spans="1:12" ht="12.75">
      <c r="A58" s="3"/>
      <c r="B58" s="8"/>
      <c r="C58" s="40" t="s">
        <v>1075</v>
      </c>
      <c r="D58" s="8" t="s">
        <v>886</v>
      </c>
      <c r="E58" s="8"/>
      <c r="F58" s="8"/>
      <c r="G58" s="8" t="s">
        <v>390</v>
      </c>
      <c r="H58" s="8" t="s">
        <v>893</v>
      </c>
      <c r="I58" s="8"/>
      <c r="J58" s="8" t="s">
        <v>897</v>
      </c>
      <c r="K58" s="8" t="s">
        <v>196</v>
      </c>
      <c r="L58" s="8" t="s">
        <v>925</v>
      </c>
    </row>
    <row r="59" spans="1:12" ht="12.75">
      <c r="A59" s="3"/>
      <c r="B59" s="8"/>
      <c r="C59" s="4"/>
      <c r="D59" s="8" t="s">
        <v>887</v>
      </c>
      <c r="E59" s="8"/>
      <c r="F59" s="8"/>
      <c r="G59" s="8" t="s">
        <v>1065</v>
      </c>
      <c r="H59" s="8" t="s">
        <v>894</v>
      </c>
      <c r="I59" s="8"/>
      <c r="J59" s="8" t="s">
        <v>898</v>
      </c>
      <c r="K59" s="8" t="s">
        <v>197</v>
      </c>
      <c r="L59" s="8"/>
    </row>
    <row r="60" spans="1:12" ht="12.75">
      <c r="A60" s="3"/>
      <c r="B60" s="8"/>
      <c r="C60" s="4"/>
      <c r="D60" s="8" t="s">
        <v>888</v>
      </c>
      <c r="E60" s="8"/>
      <c r="F60" s="8"/>
      <c r="G60" s="8"/>
      <c r="H60" s="8"/>
      <c r="I60" s="8"/>
      <c r="J60" s="8" t="s">
        <v>1054</v>
      </c>
      <c r="K60" s="8" t="s">
        <v>198</v>
      </c>
      <c r="L60" s="8"/>
    </row>
    <row r="61" spans="1:12" ht="13.5" thickBot="1">
      <c r="A61" s="5"/>
      <c r="B61" s="9"/>
      <c r="C61" s="6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4" t="s">
        <v>160</v>
      </c>
      <c r="B62" s="48"/>
      <c r="C62" s="58"/>
      <c r="D62" s="61"/>
      <c r="E62" s="61"/>
      <c r="F62" s="58"/>
      <c r="G62" s="61"/>
      <c r="H62" s="115"/>
      <c r="I62" s="48"/>
      <c r="J62" s="48"/>
      <c r="K62" s="48"/>
      <c r="L62" s="48"/>
    </row>
    <row r="63" spans="1:12" ht="12.75">
      <c r="A63" s="42" t="s">
        <v>385</v>
      </c>
      <c r="B63" s="47"/>
      <c r="C63" s="57"/>
      <c r="D63" s="62" t="s">
        <v>160</v>
      </c>
      <c r="E63" s="62"/>
      <c r="F63" s="57">
        <v>15270</v>
      </c>
      <c r="G63" s="62">
        <v>29048</v>
      </c>
      <c r="H63" s="57">
        <v>740</v>
      </c>
      <c r="I63" s="76">
        <v>29788</v>
      </c>
      <c r="J63" s="47"/>
      <c r="K63" s="74">
        <v>30776.5</v>
      </c>
      <c r="L63" s="74">
        <v>60564.5</v>
      </c>
    </row>
    <row r="64" spans="2:12" ht="12.75">
      <c r="B64" s="46"/>
      <c r="C64" s="58"/>
      <c r="D64" s="61"/>
      <c r="E64" s="61"/>
      <c r="F64" s="58"/>
      <c r="G64" s="61"/>
      <c r="H64" s="58"/>
      <c r="I64" s="75"/>
      <c r="J64" s="46"/>
      <c r="K64" s="46"/>
      <c r="L64" s="46"/>
    </row>
    <row r="65" spans="1:12" ht="12.75">
      <c r="A65" s="42" t="s">
        <v>548</v>
      </c>
      <c r="B65" s="47">
        <v>2246</v>
      </c>
      <c r="C65" s="57">
        <v>125</v>
      </c>
      <c r="D65" s="62">
        <v>2047</v>
      </c>
      <c r="E65" s="62">
        <v>15</v>
      </c>
      <c r="F65" s="57">
        <v>18811</v>
      </c>
      <c r="G65" s="62">
        <v>166628.3</v>
      </c>
      <c r="H65" s="57">
        <v>3200</v>
      </c>
      <c r="I65" s="76">
        <v>169828.3</v>
      </c>
      <c r="J65" s="74">
        <v>100850</v>
      </c>
      <c r="K65" s="47"/>
      <c r="L65" s="74">
        <v>270678.3</v>
      </c>
    </row>
    <row r="66" spans="2:12" ht="12.75">
      <c r="B66" s="46"/>
      <c r="C66" s="58"/>
      <c r="D66" s="61"/>
      <c r="E66" s="61"/>
      <c r="F66" s="58"/>
      <c r="G66" s="61"/>
      <c r="H66" s="58"/>
      <c r="I66" s="75"/>
      <c r="J66" s="46"/>
      <c r="K66" s="46"/>
      <c r="L66" s="46"/>
    </row>
    <row r="67" spans="1:12" ht="12.75">
      <c r="A67" s="83" t="s">
        <v>486</v>
      </c>
      <c r="B67" s="86">
        <v>2246</v>
      </c>
      <c r="C67" s="84">
        <v>125</v>
      </c>
      <c r="D67" s="85">
        <v>2047</v>
      </c>
      <c r="E67" s="85">
        <v>15</v>
      </c>
      <c r="F67" s="84">
        <v>34081</v>
      </c>
      <c r="G67" s="85">
        <v>195676.3</v>
      </c>
      <c r="H67" s="116">
        <v>3940</v>
      </c>
      <c r="I67" s="84">
        <v>199616.3</v>
      </c>
      <c r="J67" s="87">
        <v>100850</v>
      </c>
      <c r="K67" s="86">
        <v>30776.5</v>
      </c>
      <c r="L67" s="86">
        <v>331242.8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5"/>
  <sheetViews>
    <sheetView zoomScale="75" zoomScaleNormal="75" zoomScalePageLayoutView="0" workbookViewId="0" topLeftCell="A46">
      <selection activeCell="A1" sqref="A1:K66"/>
    </sheetView>
  </sheetViews>
  <sheetFormatPr defaultColWidth="9.00390625" defaultRowHeight="12.75"/>
  <cols>
    <col min="1" max="1" width="19.00390625" style="0" customWidth="1"/>
    <col min="2" max="2" width="10.75390625" style="0" customWidth="1"/>
    <col min="3" max="4" width="11.00390625" style="0" customWidth="1"/>
    <col min="5" max="5" width="11.875" style="0" customWidth="1"/>
    <col min="6" max="6" width="9.875" style="0" customWidth="1"/>
    <col min="7" max="7" width="10.125" style="0" customWidth="1"/>
    <col min="8" max="8" width="12.625" style="0" customWidth="1"/>
    <col min="9" max="9" width="10.875" style="0" customWidth="1"/>
    <col min="10" max="10" width="11.375" style="0" customWidth="1"/>
    <col min="11" max="11" width="12.75390625" style="0" customWidth="1"/>
  </cols>
  <sheetData>
    <row r="2" spans="3:7" ht="12.75">
      <c r="C2" s="11" t="s">
        <v>926</v>
      </c>
      <c r="D2" s="11"/>
      <c r="E2" s="11"/>
      <c r="F2" s="11"/>
      <c r="G2" s="11"/>
    </row>
    <row r="3" ht="13.5" thickBot="1"/>
    <row r="4" spans="1:12" ht="13.5" thickBot="1">
      <c r="A4" s="1"/>
      <c r="B4" s="12" t="s">
        <v>411</v>
      </c>
      <c r="C4" s="13"/>
      <c r="D4" s="10"/>
      <c r="E4" s="12" t="s">
        <v>412</v>
      </c>
      <c r="F4" s="13"/>
      <c r="G4" s="13"/>
      <c r="H4" s="1" t="s">
        <v>413</v>
      </c>
      <c r="I4" s="1" t="s">
        <v>1275</v>
      </c>
      <c r="J4" s="2"/>
      <c r="K4" s="35"/>
      <c r="L4" s="4"/>
    </row>
    <row r="5" spans="1:12" ht="13.5" thickBot="1">
      <c r="A5" s="3"/>
      <c r="B5" s="7" t="s">
        <v>488</v>
      </c>
      <c r="C5" s="4" t="s">
        <v>542</v>
      </c>
      <c r="D5" s="8" t="s">
        <v>544</v>
      </c>
      <c r="E5" s="7" t="s">
        <v>540</v>
      </c>
      <c r="F5" s="4" t="s">
        <v>542</v>
      </c>
      <c r="G5" s="7" t="s">
        <v>544</v>
      </c>
      <c r="H5" s="3" t="s">
        <v>422</v>
      </c>
      <c r="I5" s="5" t="s">
        <v>1276</v>
      </c>
      <c r="J5" s="6"/>
      <c r="K5" s="37"/>
      <c r="L5" s="4"/>
    </row>
    <row r="6" spans="1:12" ht="12.75">
      <c r="A6" s="3"/>
      <c r="B6" s="8" t="s">
        <v>489</v>
      </c>
      <c r="C6" s="4" t="s">
        <v>543</v>
      </c>
      <c r="D6" s="8" t="s">
        <v>545</v>
      </c>
      <c r="E6" s="8" t="s">
        <v>541</v>
      </c>
      <c r="F6" s="4" t="s">
        <v>543</v>
      </c>
      <c r="G6" s="8" t="s">
        <v>545</v>
      </c>
      <c r="H6" s="3" t="s">
        <v>423</v>
      </c>
      <c r="I6" s="7"/>
      <c r="J6" s="4"/>
      <c r="K6" s="7"/>
      <c r="L6" s="4"/>
    </row>
    <row r="7" spans="1:12" ht="12.75">
      <c r="A7" s="3"/>
      <c r="B7" s="8" t="s">
        <v>490</v>
      </c>
      <c r="C7" s="4"/>
      <c r="D7" s="8"/>
      <c r="E7" s="4"/>
      <c r="F7" s="8"/>
      <c r="G7" s="4"/>
      <c r="H7" s="3" t="s">
        <v>424</v>
      </c>
      <c r="I7" s="8" t="s">
        <v>540</v>
      </c>
      <c r="J7" s="4" t="s">
        <v>542</v>
      </c>
      <c r="K7" s="8" t="s">
        <v>544</v>
      </c>
      <c r="L7" s="4"/>
    </row>
    <row r="8" spans="1:12" ht="12.75">
      <c r="A8" s="3"/>
      <c r="B8" s="8"/>
      <c r="C8" s="4"/>
      <c r="D8" s="8"/>
      <c r="E8" s="4"/>
      <c r="F8" s="8"/>
      <c r="G8" s="4"/>
      <c r="H8" s="3" t="s">
        <v>425</v>
      </c>
      <c r="I8" s="8" t="s">
        <v>541</v>
      </c>
      <c r="J8" s="4" t="s">
        <v>543</v>
      </c>
      <c r="K8" s="8" t="s">
        <v>545</v>
      </c>
      <c r="L8" s="4"/>
    </row>
    <row r="9" spans="1:12" ht="12.75">
      <c r="A9" s="3"/>
      <c r="B9" s="8"/>
      <c r="C9" s="4"/>
      <c r="D9" s="8"/>
      <c r="E9" s="4"/>
      <c r="F9" s="8"/>
      <c r="G9" s="4"/>
      <c r="H9" s="3" t="s">
        <v>1123</v>
      </c>
      <c r="I9" s="8"/>
      <c r="J9" s="4"/>
      <c r="K9" s="8"/>
      <c r="L9" s="4"/>
    </row>
    <row r="10" spans="1:12" ht="12" customHeight="1" thickBot="1">
      <c r="A10" s="5"/>
      <c r="B10" s="9"/>
      <c r="C10" s="6"/>
      <c r="D10" s="9"/>
      <c r="E10" s="6"/>
      <c r="F10" s="9"/>
      <c r="G10" s="6"/>
      <c r="H10" s="5" t="s">
        <v>1124</v>
      </c>
      <c r="I10" s="9"/>
      <c r="J10" s="6"/>
      <c r="K10" s="9"/>
      <c r="L10" s="4"/>
    </row>
    <row r="11" spans="1:11" ht="15" customHeight="1">
      <c r="A11" s="4"/>
      <c r="B11" s="46"/>
      <c r="C11" s="56"/>
      <c r="D11" s="58"/>
      <c r="E11" s="56"/>
      <c r="F11" s="58"/>
      <c r="G11" s="56"/>
      <c r="H11" s="58"/>
      <c r="I11" s="58"/>
      <c r="J11" s="64"/>
      <c r="K11" s="46"/>
    </row>
    <row r="12" spans="1:11" ht="12.75">
      <c r="A12" s="42" t="s">
        <v>384</v>
      </c>
      <c r="B12" s="76">
        <v>408510</v>
      </c>
      <c r="C12" s="65">
        <v>2</v>
      </c>
      <c r="D12" s="57">
        <v>8170.2</v>
      </c>
      <c r="E12" s="57" t="s">
        <v>160</v>
      </c>
      <c r="F12" s="57" t="s">
        <v>160</v>
      </c>
      <c r="G12" s="57" t="s">
        <v>160</v>
      </c>
      <c r="H12" s="57" t="s">
        <v>160</v>
      </c>
      <c r="I12" s="57" t="s">
        <v>160</v>
      </c>
      <c r="J12" s="57" t="s">
        <v>160</v>
      </c>
      <c r="K12" s="47"/>
    </row>
    <row r="13" spans="1:11" ht="12.75">
      <c r="A13" s="4"/>
      <c r="B13" s="75"/>
      <c r="C13" s="56"/>
      <c r="D13" s="58"/>
      <c r="E13" s="56"/>
      <c r="F13" s="58"/>
      <c r="G13" s="56"/>
      <c r="H13" s="58"/>
      <c r="I13" s="58"/>
      <c r="J13" s="64"/>
      <c r="K13" s="46"/>
    </row>
    <row r="14" spans="1:11" ht="12.75">
      <c r="A14" s="42" t="s">
        <v>548</v>
      </c>
      <c r="B14" s="76">
        <v>67102</v>
      </c>
      <c r="C14" s="55">
        <v>8.3</v>
      </c>
      <c r="D14" s="57">
        <v>40817.8</v>
      </c>
      <c r="E14" s="55">
        <v>84499</v>
      </c>
      <c r="F14" s="57">
        <v>67.5</v>
      </c>
      <c r="G14" s="55">
        <v>57037</v>
      </c>
      <c r="H14" s="57">
        <v>1454</v>
      </c>
      <c r="I14" s="71">
        <v>13872</v>
      </c>
      <c r="J14" s="57">
        <v>25</v>
      </c>
      <c r="K14" s="57">
        <v>3468</v>
      </c>
    </row>
    <row r="15" spans="2:11" ht="12.75">
      <c r="B15" s="75"/>
      <c r="C15" s="53"/>
      <c r="D15" s="58"/>
      <c r="E15" s="53"/>
      <c r="F15" s="58"/>
      <c r="G15" s="53"/>
      <c r="H15" s="61"/>
      <c r="I15" s="45"/>
      <c r="J15" s="64"/>
      <c r="K15" s="59"/>
    </row>
    <row r="16" spans="1:11" ht="12.75">
      <c r="A16" t="s">
        <v>486</v>
      </c>
      <c r="B16" s="75">
        <v>475612</v>
      </c>
      <c r="C16" s="53">
        <v>10.3</v>
      </c>
      <c r="D16" s="58">
        <v>48988</v>
      </c>
      <c r="E16" s="53">
        <v>84499</v>
      </c>
      <c r="F16" s="58">
        <v>67.5</v>
      </c>
      <c r="G16" s="53">
        <v>57037</v>
      </c>
      <c r="H16" s="61">
        <v>1454</v>
      </c>
      <c r="I16" s="71">
        <v>13872</v>
      </c>
      <c r="J16" s="64">
        <v>25</v>
      </c>
      <c r="K16" s="58">
        <v>3468</v>
      </c>
    </row>
    <row r="17" spans="1:11" ht="13.5" thickBot="1">
      <c r="A17" s="44"/>
      <c r="B17" s="49"/>
      <c r="C17" s="67"/>
      <c r="D17" s="66"/>
      <c r="E17" s="67"/>
      <c r="F17" s="66"/>
      <c r="G17" s="67"/>
      <c r="H17" s="72"/>
      <c r="I17" s="49"/>
      <c r="J17" s="68"/>
      <c r="K17" s="66"/>
    </row>
    <row r="18" ht="13.5" thickTop="1"/>
    <row r="19" ht="13.5" thickBot="1"/>
    <row r="20" spans="1:11" ht="13.5" thickBot="1">
      <c r="A20" s="1"/>
      <c r="B20" s="1" t="s">
        <v>491</v>
      </c>
      <c r="C20" s="2"/>
      <c r="D20" s="35"/>
      <c r="E20" s="7" t="s">
        <v>494</v>
      </c>
      <c r="F20" s="12" t="s">
        <v>499</v>
      </c>
      <c r="G20" s="13"/>
      <c r="H20" s="13"/>
      <c r="I20" s="1" t="s">
        <v>686</v>
      </c>
      <c r="J20" s="2"/>
      <c r="K20" s="35"/>
    </row>
    <row r="21" spans="1:11" ht="13.5" thickBot="1">
      <c r="A21" s="3"/>
      <c r="B21" s="5" t="s">
        <v>492</v>
      </c>
      <c r="C21" s="6"/>
      <c r="D21" s="37"/>
      <c r="E21" s="8" t="s">
        <v>495</v>
      </c>
      <c r="F21" s="4"/>
      <c r="G21" s="7"/>
      <c r="H21" s="4"/>
      <c r="I21" s="5"/>
      <c r="J21" s="6"/>
      <c r="K21" s="37"/>
    </row>
    <row r="22" spans="1:11" ht="12.75">
      <c r="A22" s="3"/>
      <c r="B22" s="7" t="s">
        <v>540</v>
      </c>
      <c r="C22" s="4" t="s">
        <v>542</v>
      </c>
      <c r="D22" s="8" t="s">
        <v>544</v>
      </c>
      <c r="E22" s="8" t="s">
        <v>496</v>
      </c>
      <c r="F22" s="39" t="s">
        <v>540</v>
      </c>
      <c r="G22" s="8" t="s">
        <v>542</v>
      </c>
      <c r="H22" s="70" t="s">
        <v>544</v>
      </c>
      <c r="I22" s="7" t="s">
        <v>540</v>
      </c>
      <c r="J22" s="41" t="s">
        <v>542</v>
      </c>
      <c r="K22" s="8" t="s">
        <v>544</v>
      </c>
    </row>
    <row r="23" spans="1:11" ht="12.75">
      <c r="A23" s="3"/>
      <c r="B23" s="8" t="s">
        <v>541</v>
      </c>
      <c r="C23" s="4" t="s">
        <v>493</v>
      </c>
      <c r="D23" s="8" t="s">
        <v>545</v>
      </c>
      <c r="E23" s="8" t="s">
        <v>497</v>
      </c>
      <c r="F23" s="39" t="s">
        <v>541</v>
      </c>
      <c r="G23" s="8" t="s">
        <v>493</v>
      </c>
      <c r="H23" s="70" t="s">
        <v>545</v>
      </c>
      <c r="I23" s="8" t="s">
        <v>541</v>
      </c>
      <c r="J23" s="41" t="s">
        <v>493</v>
      </c>
      <c r="K23" s="8" t="s">
        <v>545</v>
      </c>
    </row>
    <row r="24" spans="1:11" ht="12.75">
      <c r="A24" s="3"/>
      <c r="B24" s="8"/>
      <c r="C24" s="4"/>
      <c r="D24" s="8"/>
      <c r="E24" s="8" t="s">
        <v>498</v>
      </c>
      <c r="F24" s="4"/>
      <c r="G24" s="8"/>
      <c r="H24" s="4"/>
      <c r="I24" s="8"/>
      <c r="J24" s="4"/>
      <c r="K24" s="8"/>
    </row>
    <row r="25" spans="1:11" ht="12.75">
      <c r="A25" s="3"/>
      <c r="B25" s="8"/>
      <c r="C25" s="4"/>
      <c r="D25" s="8"/>
      <c r="E25" s="38">
        <v>1</v>
      </c>
      <c r="F25" s="4"/>
      <c r="G25" s="8"/>
      <c r="H25" s="4"/>
      <c r="I25" s="8"/>
      <c r="J25" s="4"/>
      <c r="K25" s="8"/>
    </row>
    <row r="26" spans="1:11" ht="13.5" thickBot="1">
      <c r="A26" s="5"/>
      <c r="B26" s="9"/>
      <c r="C26" s="6"/>
      <c r="D26" s="9"/>
      <c r="E26" s="9"/>
      <c r="F26" s="6"/>
      <c r="G26" s="9"/>
      <c r="H26" s="6"/>
      <c r="I26" s="9"/>
      <c r="J26" s="6"/>
      <c r="K26" s="9"/>
    </row>
    <row r="27" spans="1:11" ht="12.75">
      <c r="A27" s="4" t="s">
        <v>546</v>
      </c>
      <c r="B27" s="48"/>
      <c r="C27" s="28"/>
      <c r="D27" s="50"/>
      <c r="E27" s="28"/>
      <c r="F27" s="50"/>
      <c r="G27" s="28"/>
      <c r="H27" s="50"/>
      <c r="I27" s="50"/>
      <c r="J27" s="50"/>
      <c r="K27" s="48"/>
    </row>
    <row r="28" spans="1:11" ht="12.75">
      <c r="A28" s="42" t="s">
        <v>547</v>
      </c>
      <c r="B28" s="47"/>
      <c r="C28" s="43" t="s">
        <v>160</v>
      </c>
      <c r="D28" s="52" t="s">
        <v>160</v>
      </c>
      <c r="E28" s="43" t="s">
        <v>160</v>
      </c>
      <c r="F28" s="52" t="s">
        <v>160</v>
      </c>
      <c r="G28" s="43" t="s">
        <v>160</v>
      </c>
      <c r="H28" s="52" t="s">
        <v>160</v>
      </c>
      <c r="I28" s="52" t="s">
        <v>160</v>
      </c>
      <c r="J28" s="52" t="s">
        <v>160</v>
      </c>
      <c r="K28" s="46"/>
    </row>
    <row r="29" spans="2:11" ht="12.75">
      <c r="B29" s="46"/>
      <c r="C29" s="15"/>
      <c r="D29" s="50"/>
      <c r="E29" s="15"/>
      <c r="F29" s="50"/>
      <c r="G29" s="15"/>
      <c r="H29" s="50"/>
      <c r="I29" s="45"/>
      <c r="J29" s="50"/>
      <c r="K29" s="51"/>
    </row>
    <row r="30" spans="1:11" ht="12.75">
      <c r="A30" s="42" t="s">
        <v>548</v>
      </c>
      <c r="B30" s="76">
        <v>1954</v>
      </c>
      <c r="C30" s="55">
        <v>25</v>
      </c>
      <c r="D30" s="57">
        <v>489</v>
      </c>
      <c r="E30" s="55">
        <v>1483</v>
      </c>
      <c r="F30" s="57">
        <v>15217</v>
      </c>
      <c r="G30" s="55">
        <v>60</v>
      </c>
      <c r="H30" s="57">
        <v>9130</v>
      </c>
      <c r="I30" s="74">
        <v>31000</v>
      </c>
      <c r="J30" s="57">
        <v>75</v>
      </c>
      <c r="K30" s="57">
        <v>23250</v>
      </c>
    </row>
    <row r="31" spans="2:11" ht="12.75">
      <c r="B31" s="75"/>
      <c r="C31" s="53"/>
      <c r="D31" s="58"/>
      <c r="E31" s="53"/>
      <c r="F31" s="58"/>
      <c r="G31" s="53"/>
      <c r="H31" s="58"/>
      <c r="J31" s="58"/>
      <c r="K31" s="58"/>
    </row>
    <row r="32" spans="1:11" s="11" customFormat="1" ht="12.75">
      <c r="A32" s="11" t="s">
        <v>486</v>
      </c>
      <c r="B32" s="78">
        <v>1954</v>
      </c>
      <c r="C32" s="54">
        <v>25</v>
      </c>
      <c r="D32" s="60">
        <v>489</v>
      </c>
      <c r="E32" s="54">
        <v>1483</v>
      </c>
      <c r="F32" s="60">
        <v>15217</v>
      </c>
      <c r="G32" s="54">
        <v>60</v>
      </c>
      <c r="H32" s="60">
        <v>9130</v>
      </c>
      <c r="I32" s="73">
        <v>31000</v>
      </c>
      <c r="J32" s="60">
        <v>75</v>
      </c>
      <c r="K32" s="60">
        <v>23250</v>
      </c>
    </row>
    <row r="33" spans="1:11" ht="13.5" thickBot="1">
      <c r="A33" s="44"/>
      <c r="B33" s="49"/>
      <c r="C33" s="44"/>
      <c r="D33" s="49"/>
      <c r="E33" s="44"/>
      <c r="F33" s="49"/>
      <c r="G33" s="44"/>
      <c r="H33" s="49"/>
      <c r="I33" s="49"/>
      <c r="J33" s="49"/>
      <c r="K33" s="49"/>
    </row>
    <row r="34" ht="13.5" thickTop="1"/>
    <row r="36" ht="13.5" thickBot="1"/>
    <row r="37" spans="1:11" ht="12.75">
      <c r="A37" s="1" t="s">
        <v>487</v>
      </c>
      <c r="B37" s="7" t="s">
        <v>500</v>
      </c>
      <c r="C37" s="2" t="s">
        <v>1233</v>
      </c>
      <c r="D37" s="2"/>
      <c r="E37" s="35"/>
      <c r="F37" s="1" t="s">
        <v>1235</v>
      </c>
      <c r="G37" s="2"/>
      <c r="H37" s="35"/>
      <c r="I37" s="7"/>
      <c r="J37" s="2" t="s">
        <v>1239</v>
      </c>
      <c r="K37" s="2"/>
    </row>
    <row r="38" spans="1:11" ht="13.5" thickBot="1">
      <c r="A38" s="3"/>
      <c r="B38" s="8" t="s">
        <v>501</v>
      </c>
      <c r="C38" s="6" t="s">
        <v>1234</v>
      </c>
      <c r="D38" s="4"/>
      <c r="E38" s="37"/>
      <c r="F38" s="5" t="s">
        <v>1236</v>
      </c>
      <c r="G38" s="6"/>
      <c r="H38" s="37"/>
      <c r="I38" s="8" t="s">
        <v>1238</v>
      </c>
      <c r="J38" s="6" t="s">
        <v>1240</v>
      </c>
      <c r="K38" s="6"/>
    </row>
    <row r="39" spans="1:11" ht="12.75">
      <c r="A39" s="3"/>
      <c r="B39" s="8" t="s">
        <v>687</v>
      </c>
      <c r="C39" s="4"/>
      <c r="D39" s="7"/>
      <c r="E39" s="4"/>
      <c r="F39" s="7"/>
      <c r="G39" s="4"/>
      <c r="H39" s="7"/>
      <c r="I39" s="8" t="s">
        <v>536</v>
      </c>
      <c r="J39" s="4"/>
      <c r="K39" s="7"/>
    </row>
    <row r="40" spans="1:11" ht="12.75">
      <c r="A40" s="3"/>
      <c r="B40" s="8" t="s">
        <v>502</v>
      </c>
      <c r="C40" s="4" t="s">
        <v>540</v>
      </c>
      <c r="D40" s="8" t="s">
        <v>542</v>
      </c>
      <c r="E40" s="39" t="s">
        <v>544</v>
      </c>
      <c r="F40" s="8" t="s">
        <v>540</v>
      </c>
      <c r="G40" s="39" t="s">
        <v>542</v>
      </c>
      <c r="H40" s="8" t="s">
        <v>1237</v>
      </c>
      <c r="I40" s="8"/>
      <c r="J40" s="4" t="s">
        <v>540</v>
      </c>
      <c r="K40" s="8" t="s">
        <v>542</v>
      </c>
    </row>
    <row r="41" spans="1:11" ht="12.75">
      <c r="A41" s="3"/>
      <c r="B41" s="8" t="s">
        <v>689</v>
      </c>
      <c r="C41" s="40" t="s">
        <v>541</v>
      </c>
      <c r="D41" s="8" t="s">
        <v>493</v>
      </c>
      <c r="E41" s="4" t="s">
        <v>545</v>
      </c>
      <c r="F41" s="8" t="s">
        <v>541</v>
      </c>
      <c r="G41" s="39" t="s">
        <v>493</v>
      </c>
      <c r="H41" s="8" t="s">
        <v>545</v>
      </c>
      <c r="I41" s="8"/>
      <c r="J41" s="4" t="s">
        <v>541</v>
      </c>
      <c r="K41" s="8" t="s">
        <v>690</v>
      </c>
    </row>
    <row r="42" spans="1:11" ht="12.75">
      <c r="A42" s="3"/>
      <c r="B42" s="8" t="s">
        <v>67</v>
      </c>
      <c r="C42" s="4"/>
      <c r="D42" s="8"/>
      <c r="E42" s="4"/>
      <c r="F42" s="8"/>
      <c r="G42" s="4"/>
      <c r="H42" s="8"/>
      <c r="I42" s="8"/>
      <c r="J42" s="4"/>
      <c r="K42" s="8"/>
    </row>
    <row r="43" spans="1:11" ht="13.5" thickBot="1">
      <c r="A43" s="5"/>
      <c r="B43" s="9"/>
      <c r="C43" s="6"/>
      <c r="D43" s="9"/>
      <c r="E43" s="6"/>
      <c r="F43" s="9"/>
      <c r="G43" s="6"/>
      <c r="H43" s="9"/>
      <c r="I43" s="9"/>
      <c r="J43" s="6"/>
      <c r="K43" s="9"/>
    </row>
    <row r="44" spans="1:11" ht="12.75">
      <c r="A44" s="4" t="s">
        <v>160</v>
      </c>
      <c r="B44" s="46"/>
      <c r="C44" s="56"/>
      <c r="D44" s="58"/>
      <c r="E44" s="56"/>
      <c r="F44" s="81"/>
      <c r="G44" s="82"/>
      <c r="H44" s="81"/>
      <c r="I44" s="4"/>
      <c r="J44" s="61"/>
      <c r="K44" s="61"/>
    </row>
    <row r="45" spans="1:11" ht="12.75">
      <c r="A45" s="42" t="s">
        <v>385</v>
      </c>
      <c r="B45" s="47"/>
      <c r="C45" s="55"/>
      <c r="D45" s="57"/>
      <c r="E45" s="55"/>
      <c r="F45" s="57"/>
      <c r="G45" s="55"/>
      <c r="H45" s="57"/>
      <c r="I45" s="42"/>
      <c r="J45" s="62"/>
      <c r="K45" s="62"/>
    </row>
    <row r="46" spans="2:11" ht="12.75">
      <c r="B46" s="46"/>
      <c r="C46" s="53"/>
      <c r="D46" s="58"/>
      <c r="E46" s="53"/>
      <c r="F46" s="58"/>
      <c r="G46" s="53"/>
      <c r="H46" s="58"/>
      <c r="J46" s="59"/>
      <c r="K46" s="61"/>
    </row>
    <row r="47" spans="1:11" ht="12.75">
      <c r="A47" s="42" t="s">
        <v>548</v>
      </c>
      <c r="B47" s="76">
        <v>1380</v>
      </c>
      <c r="C47" s="55">
        <v>330</v>
      </c>
      <c r="D47" s="57">
        <v>70</v>
      </c>
      <c r="E47" s="55">
        <v>231</v>
      </c>
      <c r="F47" s="57">
        <v>6327</v>
      </c>
      <c r="G47" s="55">
        <v>6.3</v>
      </c>
      <c r="H47" s="57">
        <v>522</v>
      </c>
      <c r="I47" s="55">
        <v>1954</v>
      </c>
      <c r="J47" s="74">
        <v>2444</v>
      </c>
      <c r="K47" s="62">
        <v>40</v>
      </c>
    </row>
    <row r="48" spans="2:11" ht="12.75">
      <c r="B48" s="46"/>
      <c r="C48" s="53"/>
      <c r="D48" s="58"/>
      <c r="E48" s="53"/>
      <c r="F48" s="58"/>
      <c r="G48" s="53"/>
      <c r="H48" s="58"/>
      <c r="I48" s="59"/>
      <c r="K48" s="61"/>
    </row>
    <row r="49" spans="1:11" s="11" customFormat="1" ht="12.75">
      <c r="A49" s="11" t="s">
        <v>486</v>
      </c>
      <c r="B49" s="78">
        <v>1380</v>
      </c>
      <c r="C49" s="54">
        <v>330</v>
      </c>
      <c r="D49" s="60">
        <v>70</v>
      </c>
      <c r="E49" s="54">
        <v>231</v>
      </c>
      <c r="F49" s="60">
        <v>6327</v>
      </c>
      <c r="G49" s="54">
        <v>8.25</v>
      </c>
      <c r="H49" s="60">
        <v>522</v>
      </c>
      <c r="I49" s="60">
        <v>1954</v>
      </c>
      <c r="J49" s="54">
        <v>2444</v>
      </c>
      <c r="K49" s="69">
        <v>40</v>
      </c>
    </row>
    <row r="50" spans="1:11" ht="13.5" thickBot="1">
      <c r="A50" s="44"/>
      <c r="B50" s="49"/>
      <c r="C50" s="44"/>
      <c r="D50" s="49"/>
      <c r="E50" s="44"/>
      <c r="F50" s="49"/>
      <c r="G50" s="44"/>
      <c r="H50" s="49"/>
      <c r="I50" s="49"/>
      <c r="J50" s="77"/>
      <c r="K50" s="63"/>
    </row>
    <row r="51" ht="13.5" thickTop="1"/>
    <row r="52" ht="13.5" thickBot="1"/>
    <row r="53" spans="1:11" ht="12.75">
      <c r="A53" s="1" t="s">
        <v>487</v>
      </c>
      <c r="B53" s="7"/>
      <c r="C53" s="7" t="s">
        <v>1241</v>
      </c>
      <c r="D53" s="2" t="s">
        <v>1066</v>
      </c>
      <c r="E53" s="7" t="s">
        <v>919</v>
      </c>
      <c r="F53" s="7" t="s">
        <v>921</v>
      </c>
      <c r="G53" s="7" t="s">
        <v>160</v>
      </c>
      <c r="H53" s="35" t="s">
        <v>921</v>
      </c>
      <c r="I53" s="1" t="s">
        <v>1271</v>
      </c>
      <c r="J53" s="7" t="s">
        <v>1271</v>
      </c>
      <c r="K53" s="35" t="s">
        <v>1274</v>
      </c>
    </row>
    <row r="54" spans="1:11" ht="13.5" thickBot="1">
      <c r="A54" s="3"/>
      <c r="B54" s="9"/>
      <c r="C54" s="8" t="s">
        <v>1064</v>
      </c>
      <c r="D54" s="4" t="s">
        <v>917</v>
      </c>
      <c r="E54" s="8" t="s">
        <v>519</v>
      </c>
      <c r="F54" s="8" t="s">
        <v>922</v>
      </c>
      <c r="G54" s="8" t="s">
        <v>519</v>
      </c>
      <c r="H54" s="36" t="s">
        <v>1064</v>
      </c>
      <c r="I54" s="3" t="s">
        <v>683</v>
      </c>
      <c r="J54" s="8" t="s">
        <v>683</v>
      </c>
      <c r="K54" s="36" t="s">
        <v>925</v>
      </c>
    </row>
    <row r="55" spans="1:11" ht="12.75">
      <c r="A55" s="3"/>
      <c r="B55" s="7"/>
      <c r="C55" s="8" t="s">
        <v>1065</v>
      </c>
      <c r="D55" s="4" t="s">
        <v>918</v>
      </c>
      <c r="E55" s="8" t="s">
        <v>920</v>
      </c>
      <c r="F55" s="8" t="s">
        <v>923</v>
      </c>
      <c r="G55" s="8" t="s">
        <v>1065</v>
      </c>
      <c r="H55" s="36" t="s">
        <v>924</v>
      </c>
      <c r="I55" s="3" t="s">
        <v>684</v>
      </c>
      <c r="J55" s="8" t="s">
        <v>684</v>
      </c>
      <c r="K55" s="36"/>
    </row>
    <row r="56" spans="1:11" ht="12.75">
      <c r="A56" s="3"/>
      <c r="B56" s="8" t="s">
        <v>544</v>
      </c>
      <c r="C56" s="8"/>
      <c r="D56" s="4"/>
      <c r="E56" s="8"/>
      <c r="F56" s="8" t="s">
        <v>1065</v>
      </c>
      <c r="G56" s="8"/>
      <c r="H56" s="36" t="s">
        <v>1065</v>
      </c>
      <c r="I56" s="3" t="s">
        <v>682</v>
      </c>
      <c r="J56" s="8" t="s">
        <v>1272</v>
      </c>
      <c r="K56" s="36"/>
    </row>
    <row r="57" spans="1:11" ht="12.75">
      <c r="A57" s="3"/>
      <c r="B57" s="8" t="s">
        <v>545</v>
      </c>
      <c r="C57" s="8"/>
      <c r="D57" s="4"/>
      <c r="E57" s="8"/>
      <c r="F57" s="8"/>
      <c r="G57" s="8"/>
      <c r="H57" s="36"/>
      <c r="I57" s="3" t="s">
        <v>1054</v>
      </c>
      <c r="J57" s="8" t="s">
        <v>1273</v>
      </c>
      <c r="K57" s="36"/>
    </row>
    <row r="58" spans="1:11" ht="12.75">
      <c r="A58" s="3"/>
      <c r="B58" s="8"/>
      <c r="C58" s="8"/>
      <c r="D58" s="4"/>
      <c r="E58" s="8"/>
      <c r="F58" s="8"/>
      <c r="G58" s="8"/>
      <c r="H58" s="36"/>
      <c r="I58" s="3"/>
      <c r="J58" s="8"/>
      <c r="K58" s="36"/>
    </row>
    <row r="59" spans="1:11" ht="13.5" thickBot="1">
      <c r="A59" s="5"/>
      <c r="B59" s="9"/>
      <c r="C59" s="9"/>
      <c r="D59" s="6"/>
      <c r="E59" s="9"/>
      <c r="F59" s="9"/>
      <c r="G59" s="9"/>
      <c r="H59" s="37"/>
      <c r="I59" s="5"/>
      <c r="J59" s="9"/>
      <c r="K59" s="37"/>
    </row>
    <row r="60" spans="1:11" ht="12.75">
      <c r="A60" s="4" t="s">
        <v>160</v>
      </c>
      <c r="B60" s="58"/>
      <c r="C60" s="61"/>
      <c r="D60" s="61"/>
      <c r="E60" s="58"/>
      <c r="F60" s="61"/>
      <c r="G60" s="61"/>
      <c r="H60" s="61"/>
      <c r="I60" s="46"/>
      <c r="J60" s="46"/>
      <c r="K60" s="46"/>
    </row>
    <row r="61" spans="1:11" ht="12.75">
      <c r="A61" s="42" t="s">
        <v>385</v>
      </c>
      <c r="B61" s="57"/>
      <c r="C61" s="62" t="s">
        <v>160</v>
      </c>
      <c r="D61" s="62"/>
      <c r="E61" s="57" t="s">
        <v>160</v>
      </c>
      <c r="F61" s="62">
        <v>8170.2</v>
      </c>
      <c r="G61" s="62">
        <v>13074</v>
      </c>
      <c r="H61" s="62">
        <v>21244.2</v>
      </c>
      <c r="I61" s="76">
        <v>30994</v>
      </c>
      <c r="J61" s="47"/>
      <c r="K61" s="47">
        <v>52238.2</v>
      </c>
    </row>
    <row r="62" spans="2:11" ht="12.75">
      <c r="B62" s="58"/>
      <c r="C62" s="61"/>
      <c r="D62" s="61"/>
      <c r="E62" s="58"/>
      <c r="F62" s="61"/>
      <c r="G62" s="61"/>
      <c r="H62" s="61"/>
      <c r="I62" s="75"/>
      <c r="J62" s="46"/>
      <c r="K62" s="46"/>
    </row>
    <row r="63" spans="1:11" ht="12.75">
      <c r="A63" s="42" t="s">
        <v>548</v>
      </c>
      <c r="B63" s="57">
        <v>978</v>
      </c>
      <c r="C63" s="62">
        <v>41</v>
      </c>
      <c r="D63" s="62">
        <v>111</v>
      </c>
      <c r="E63" s="57">
        <v>1708</v>
      </c>
      <c r="F63" s="62">
        <v>144053.8</v>
      </c>
      <c r="G63" s="62">
        <v>20984</v>
      </c>
      <c r="H63" s="62">
        <v>165037.8</v>
      </c>
      <c r="I63" s="76"/>
      <c r="J63" s="47">
        <v>131990.8</v>
      </c>
      <c r="K63" s="47">
        <v>297028.6</v>
      </c>
    </row>
    <row r="64" spans="2:11" ht="12.75">
      <c r="B64" s="58"/>
      <c r="C64" s="61"/>
      <c r="D64" s="61"/>
      <c r="E64" s="58"/>
      <c r="F64" s="61"/>
      <c r="G64" s="61"/>
      <c r="H64" s="61"/>
      <c r="I64" s="75"/>
      <c r="J64" s="46"/>
      <c r="K64" s="46"/>
    </row>
    <row r="65" spans="1:11" s="11" customFormat="1" ht="12.75">
      <c r="A65" s="83" t="s">
        <v>486</v>
      </c>
      <c r="B65" s="84">
        <v>978</v>
      </c>
      <c r="C65" s="85">
        <v>41</v>
      </c>
      <c r="D65" s="85">
        <v>111</v>
      </c>
      <c r="E65" s="84">
        <v>1708</v>
      </c>
      <c r="F65" s="85">
        <v>152224</v>
      </c>
      <c r="G65" s="85">
        <v>34058</v>
      </c>
      <c r="H65" s="85">
        <v>186282</v>
      </c>
      <c r="I65" s="87">
        <v>30994</v>
      </c>
      <c r="J65" s="86">
        <v>131990.8</v>
      </c>
      <c r="K65" s="86">
        <v>349266.8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90"/>
  <sheetViews>
    <sheetView tabSelected="1" view="pageBreakPreview" zoomScaleNormal="75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9.125" style="128" customWidth="1"/>
    <col min="2" max="2" width="69.625" style="129" customWidth="1"/>
    <col min="3" max="3" width="8.00390625" style="130" customWidth="1"/>
    <col min="4" max="4" width="17.00390625" style="130" customWidth="1"/>
    <col min="5" max="5" width="9.125" style="130" customWidth="1"/>
    <col min="6" max="6" width="21.875" style="163" customWidth="1"/>
    <col min="7" max="7" width="21.25390625" style="120" customWidth="1"/>
    <col min="8" max="16384" width="9.125" style="120" customWidth="1"/>
  </cols>
  <sheetData>
    <row r="1" ht="18.75">
      <c r="E1" s="131" t="s">
        <v>1128</v>
      </c>
    </row>
    <row r="2" spans="4:6" ht="18.75">
      <c r="D2" s="181" t="s">
        <v>1448</v>
      </c>
      <c r="E2" s="181"/>
      <c r="F2" s="181"/>
    </row>
    <row r="3" spans="4:5" ht="18.75">
      <c r="D3" s="131" t="s">
        <v>1014</v>
      </c>
      <c r="E3" s="144"/>
    </row>
    <row r="4" spans="4:6" ht="18.75">
      <c r="D4" s="182" t="s">
        <v>1699</v>
      </c>
      <c r="E4" s="182"/>
      <c r="F4" s="182"/>
    </row>
    <row r="5" ht="18.75">
      <c r="F5" s="130"/>
    </row>
    <row r="6" ht="18.75">
      <c r="E6" s="131" t="s">
        <v>1623</v>
      </c>
    </row>
    <row r="7" spans="4:6" ht="18.75">
      <c r="D7" s="181" t="s">
        <v>1448</v>
      </c>
      <c r="E7" s="181"/>
      <c r="F7" s="181"/>
    </row>
    <row r="8" spans="4:5" ht="18.75">
      <c r="D8" s="131" t="s">
        <v>1014</v>
      </c>
      <c r="E8" s="144"/>
    </row>
    <row r="9" spans="4:6" ht="18.75">
      <c r="D9" s="182" t="s">
        <v>1631</v>
      </c>
      <c r="E9" s="182"/>
      <c r="F9" s="182"/>
    </row>
    <row r="10" spans="3:5" ht="63.75" customHeight="1" hidden="1">
      <c r="C10" s="132"/>
      <c r="D10" s="141"/>
      <c r="E10" s="132"/>
    </row>
    <row r="11" spans="3:5" ht="10.5" customHeight="1">
      <c r="C11" s="132"/>
      <c r="D11" s="141"/>
      <c r="E11" s="132"/>
    </row>
    <row r="12" spans="1:6" ht="35.25" customHeight="1">
      <c r="A12" s="179" t="s">
        <v>1478</v>
      </c>
      <c r="B12" s="179"/>
      <c r="C12" s="179"/>
      <c r="D12" s="179"/>
      <c r="E12" s="179"/>
      <c r="F12" s="179"/>
    </row>
    <row r="13" spans="1:6" ht="26.25" customHeight="1" hidden="1" thickBot="1">
      <c r="A13" s="180"/>
      <c r="B13" s="180"/>
      <c r="C13" s="180"/>
      <c r="D13" s="180"/>
      <c r="E13" s="180"/>
      <c r="F13" s="180"/>
    </row>
    <row r="14" spans="1:6" s="121" customFormat="1" ht="12.75" customHeight="1">
      <c r="A14" s="175" t="s">
        <v>809</v>
      </c>
      <c r="B14" s="176" t="s">
        <v>263</v>
      </c>
      <c r="C14" s="177" t="s">
        <v>1290</v>
      </c>
      <c r="D14" s="178" t="s">
        <v>76</v>
      </c>
      <c r="E14" s="178" t="s">
        <v>1027</v>
      </c>
      <c r="F14" s="183" t="s">
        <v>1479</v>
      </c>
    </row>
    <row r="15" spans="1:6" s="121" customFormat="1" ht="94.5" customHeight="1">
      <c r="A15" s="175"/>
      <c r="B15" s="176"/>
      <c r="C15" s="177"/>
      <c r="D15" s="178"/>
      <c r="E15" s="178"/>
      <c r="F15" s="183"/>
    </row>
    <row r="16" spans="1:6" ht="18.75" customHeight="1">
      <c r="A16" s="133"/>
      <c r="B16" s="123"/>
      <c r="C16" s="140"/>
      <c r="D16" s="142"/>
      <c r="E16" s="140"/>
      <c r="F16" s="164"/>
    </row>
    <row r="17" spans="1:6" ht="26.25" customHeight="1">
      <c r="A17" s="133">
        <v>430</v>
      </c>
      <c r="B17" s="123" t="s">
        <v>864</v>
      </c>
      <c r="C17" s="124"/>
      <c r="D17" s="124"/>
      <c r="E17" s="124"/>
      <c r="F17" s="165">
        <f>F18+F33</f>
        <v>2240.2</v>
      </c>
    </row>
    <row r="18" spans="1:6" ht="26.25" customHeight="1">
      <c r="A18" s="133"/>
      <c r="B18" s="123" t="s">
        <v>810</v>
      </c>
      <c r="C18" s="124" t="s">
        <v>868</v>
      </c>
      <c r="D18" s="124"/>
      <c r="E18" s="124"/>
      <c r="F18" s="165">
        <f>F24+F19</f>
        <v>1933.1999999999998</v>
      </c>
    </row>
    <row r="19" spans="1:6" ht="36.75" customHeight="1">
      <c r="A19" s="133"/>
      <c r="B19" s="123" t="s">
        <v>1632</v>
      </c>
      <c r="C19" s="124" t="s">
        <v>1633</v>
      </c>
      <c r="D19" s="124"/>
      <c r="E19" s="124"/>
      <c r="F19" s="165">
        <f>F20</f>
        <v>32.28953</v>
      </c>
    </row>
    <row r="20" spans="1:6" ht="22.5" customHeight="1">
      <c r="A20" s="133"/>
      <c r="B20" s="123" t="s">
        <v>1634</v>
      </c>
      <c r="C20" s="124" t="s">
        <v>1633</v>
      </c>
      <c r="D20" s="124" t="s">
        <v>1635</v>
      </c>
      <c r="E20" s="124"/>
      <c r="F20" s="165">
        <f>F21</f>
        <v>32.28953</v>
      </c>
    </row>
    <row r="21" spans="1:6" ht="75" customHeight="1">
      <c r="A21" s="133"/>
      <c r="B21" s="123" t="s">
        <v>1636</v>
      </c>
      <c r="C21" s="124" t="s">
        <v>1633</v>
      </c>
      <c r="D21" s="124" t="s">
        <v>1637</v>
      </c>
      <c r="E21" s="124"/>
      <c r="F21" s="165">
        <f>F22</f>
        <v>32.28953</v>
      </c>
    </row>
    <row r="22" spans="1:6" ht="98.25" customHeight="1">
      <c r="A22" s="133"/>
      <c r="B22" s="123" t="s">
        <v>1414</v>
      </c>
      <c r="C22" s="124" t="s">
        <v>1633</v>
      </c>
      <c r="D22" s="124" t="s">
        <v>1638</v>
      </c>
      <c r="E22" s="124" t="s">
        <v>1615</v>
      </c>
      <c r="F22" s="165">
        <v>32.28953</v>
      </c>
    </row>
    <row r="23" spans="1:6" ht="18" customHeight="1">
      <c r="A23" s="133"/>
      <c r="B23" s="123"/>
      <c r="C23" s="124"/>
      <c r="D23" s="124"/>
      <c r="E23" s="124"/>
      <c r="F23" s="165"/>
    </row>
    <row r="24" spans="1:6" ht="75">
      <c r="A24" s="133"/>
      <c r="B24" s="123" t="s">
        <v>204</v>
      </c>
      <c r="C24" s="124" t="s">
        <v>325</v>
      </c>
      <c r="D24" s="124"/>
      <c r="E24" s="124"/>
      <c r="F24" s="165">
        <f>F25</f>
        <v>1900.9104699999998</v>
      </c>
    </row>
    <row r="25" spans="1:6" ht="38.25" customHeight="1">
      <c r="A25" s="133"/>
      <c r="B25" s="123" t="s">
        <v>995</v>
      </c>
      <c r="C25" s="124" t="s">
        <v>325</v>
      </c>
      <c r="D25" s="124" t="s">
        <v>1291</v>
      </c>
      <c r="E25" s="124"/>
      <c r="F25" s="165">
        <f>SUM(F26,F29)</f>
        <v>1900.9104699999998</v>
      </c>
    </row>
    <row r="26" spans="1:6" ht="92.25" customHeight="1">
      <c r="A26" s="133"/>
      <c r="B26" s="123" t="s">
        <v>1465</v>
      </c>
      <c r="C26" s="124" t="s">
        <v>325</v>
      </c>
      <c r="D26" s="124" t="s">
        <v>1292</v>
      </c>
      <c r="E26" s="124"/>
      <c r="F26" s="165">
        <f>SUM(F27:F27)</f>
        <v>1569.9104699999998</v>
      </c>
    </row>
    <row r="27" spans="1:6" ht="92.25" customHeight="1">
      <c r="A27" s="133"/>
      <c r="B27" s="125" t="s">
        <v>1414</v>
      </c>
      <c r="C27" s="122" t="s">
        <v>325</v>
      </c>
      <c r="D27" s="122" t="s">
        <v>1292</v>
      </c>
      <c r="E27" s="122" t="s">
        <v>1615</v>
      </c>
      <c r="F27" s="170">
        <f>2154.2-32.28953-2-550</f>
        <v>1569.9104699999998</v>
      </c>
    </row>
    <row r="28" spans="1:6" ht="15.75" customHeight="1">
      <c r="A28" s="133"/>
      <c r="B28" s="123"/>
      <c r="C28" s="122"/>
      <c r="D28" s="122"/>
      <c r="E28" s="122"/>
      <c r="F28" s="166"/>
    </row>
    <row r="29" spans="1:6" ht="57.75" customHeight="1">
      <c r="A29" s="133"/>
      <c r="B29" s="123" t="s">
        <v>1415</v>
      </c>
      <c r="C29" s="124" t="s">
        <v>325</v>
      </c>
      <c r="D29" s="124" t="s">
        <v>1293</v>
      </c>
      <c r="E29" s="124"/>
      <c r="F29" s="165">
        <f>SUM(F30:F31)</f>
        <v>331</v>
      </c>
    </row>
    <row r="30" spans="1:6" ht="21.75" customHeight="1">
      <c r="A30" s="133"/>
      <c r="B30" s="125" t="s">
        <v>771</v>
      </c>
      <c r="C30" s="122" t="s">
        <v>325</v>
      </c>
      <c r="D30" s="122" t="s">
        <v>1293</v>
      </c>
      <c r="E30" s="122" t="s">
        <v>1616</v>
      </c>
      <c r="F30" s="166">
        <v>329</v>
      </c>
    </row>
    <row r="31" spans="1:6" ht="21.75" customHeight="1">
      <c r="A31" s="133"/>
      <c r="B31" s="125" t="s">
        <v>1098</v>
      </c>
      <c r="C31" s="122" t="s">
        <v>325</v>
      </c>
      <c r="D31" s="122" t="s">
        <v>1293</v>
      </c>
      <c r="E31" s="122" t="s">
        <v>1618</v>
      </c>
      <c r="F31" s="166">
        <v>2</v>
      </c>
    </row>
    <row r="32" spans="1:6" ht="17.25" customHeight="1">
      <c r="A32" s="133"/>
      <c r="B32" s="125"/>
      <c r="C32" s="122"/>
      <c r="D32" s="122"/>
      <c r="E32" s="122"/>
      <c r="F32" s="166"/>
    </row>
    <row r="33" spans="1:6" ht="18.75">
      <c r="A33" s="133"/>
      <c r="B33" s="123" t="s">
        <v>946</v>
      </c>
      <c r="C33" s="124" t="s">
        <v>812</v>
      </c>
      <c r="D33" s="122"/>
      <c r="E33" s="122"/>
      <c r="F33" s="165">
        <f>F34</f>
        <v>307</v>
      </c>
    </row>
    <row r="34" spans="1:6" ht="18.75">
      <c r="A34" s="133"/>
      <c r="B34" s="123" t="s">
        <v>813</v>
      </c>
      <c r="C34" s="124" t="s">
        <v>146</v>
      </c>
      <c r="D34" s="124"/>
      <c r="E34" s="124"/>
      <c r="F34" s="165">
        <f>F35</f>
        <v>307</v>
      </c>
    </row>
    <row r="35" spans="1:6" ht="75">
      <c r="A35" s="127"/>
      <c r="B35" s="146" t="s">
        <v>1005</v>
      </c>
      <c r="C35" s="124" t="s">
        <v>146</v>
      </c>
      <c r="D35" s="124" t="s">
        <v>1294</v>
      </c>
      <c r="E35" s="124"/>
      <c r="F35" s="165">
        <f>F36</f>
        <v>307</v>
      </c>
    </row>
    <row r="36" spans="1:6" ht="55.5" customHeight="1">
      <c r="A36" s="127"/>
      <c r="B36" s="125" t="s">
        <v>1413</v>
      </c>
      <c r="C36" s="122" t="s">
        <v>146</v>
      </c>
      <c r="D36" s="122" t="s">
        <v>1294</v>
      </c>
      <c r="E36" s="122" t="s">
        <v>1617</v>
      </c>
      <c r="F36" s="166">
        <v>307</v>
      </c>
    </row>
    <row r="37" spans="1:6" ht="18.75" customHeight="1">
      <c r="A37" s="127"/>
      <c r="B37" s="125"/>
      <c r="C37" s="122"/>
      <c r="D37" s="122"/>
      <c r="E37" s="122"/>
      <c r="F37" s="166"/>
    </row>
    <row r="38" spans="1:6" ht="37.5">
      <c r="A38" s="127">
        <v>405</v>
      </c>
      <c r="B38" s="123" t="s">
        <v>242</v>
      </c>
      <c r="C38" s="122"/>
      <c r="D38" s="122"/>
      <c r="E38" s="122"/>
      <c r="F38" s="165">
        <f>F40</f>
        <v>3981.8</v>
      </c>
    </row>
    <row r="39" spans="1:6" ht="18.75">
      <c r="A39" s="127"/>
      <c r="B39" s="123" t="s">
        <v>810</v>
      </c>
      <c r="C39" s="124" t="s">
        <v>868</v>
      </c>
      <c r="D39" s="124"/>
      <c r="E39" s="124"/>
      <c r="F39" s="165">
        <f>F40</f>
        <v>3981.8</v>
      </c>
    </row>
    <row r="40" spans="1:6" ht="56.25">
      <c r="A40" s="127"/>
      <c r="B40" s="123" t="s">
        <v>187</v>
      </c>
      <c r="C40" s="124" t="s">
        <v>504</v>
      </c>
      <c r="D40" s="122"/>
      <c r="E40" s="122"/>
      <c r="F40" s="165">
        <f>F41</f>
        <v>3981.8</v>
      </c>
    </row>
    <row r="41" spans="1:6" ht="18.75">
      <c r="A41" s="127"/>
      <c r="B41" s="123" t="s">
        <v>1299</v>
      </c>
      <c r="C41" s="124" t="s">
        <v>504</v>
      </c>
      <c r="D41" s="124" t="s">
        <v>1295</v>
      </c>
      <c r="E41" s="124"/>
      <c r="F41" s="165">
        <f>F42</f>
        <v>3981.8</v>
      </c>
    </row>
    <row r="42" spans="1:6" ht="37.5" customHeight="1">
      <c r="A42" s="127"/>
      <c r="B42" s="123" t="s">
        <v>996</v>
      </c>
      <c r="C42" s="124" t="s">
        <v>504</v>
      </c>
      <c r="D42" s="124" t="s">
        <v>1296</v>
      </c>
      <c r="E42" s="124"/>
      <c r="F42" s="165">
        <f>SUM(F43,F46)</f>
        <v>3981.8</v>
      </c>
    </row>
    <row r="43" spans="1:6" ht="74.25" customHeight="1">
      <c r="A43" s="127"/>
      <c r="B43" s="123" t="s">
        <v>1416</v>
      </c>
      <c r="C43" s="124" t="s">
        <v>504</v>
      </c>
      <c r="D43" s="124" t="s">
        <v>1297</v>
      </c>
      <c r="E43" s="124"/>
      <c r="F43" s="165">
        <f>SUM(F44:F44)</f>
        <v>3393.1</v>
      </c>
    </row>
    <row r="44" spans="1:6" ht="94.5" customHeight="1">
      <c r="A44" s="127"/>
      <c r="B44" s="125" t="s">
        <v>1414</v>
      </c>
      <c r="C44" s="122" t="s">
        <v>504</v>
      </c>
      <c r="D44" s="122" t="s">
        <v>1297</v>
      </c>
      <c r="E44" s="122" t="s">
        <v>1615</v>
      </c>
      <c r="F44" s="166">
        <f>3033.1+132+228</f>
        <v>3393.1</v>
      </c>
    </row>
    <row r="45" spans="1:6" ht="16.5" customHeight="1">
      <c r="A45" s="127"/>
      <c r="B45" s="125"/>
      <c r="C45" s="122"/>
      <c r="D45" s="122"/>
      <c r="E45" s="122"/>
      <c r="F45" s="166"/>
    </row>
    <row r="46" spans="1:6" ht="55.5" customHeight="1">
      <c r="A46" s="127"/>
      <c r="B46" s="123" t="s">
        <v>1013</v>
      </c>
      <c r="C46" s="124" t="s">
        <v>504</v>
      </c>
      <c r="D46" s="124" t="s">
        <v>1298</v>
      </c>
      <c r="E46" s="124"/>
      <c r="F46" s="167">
        <f>F47</f>
        <v>588.7</v>
      </c>
    </row>
    <row r="47" spans="1:6" ht="21" customHeight="1">
      <c r="A47" s="127"/>
      <c r="B47" s="125" t="s">
        <v>771</v>
      </c>
      <c r="C47" s="122" t="s">
        <v>504</v>
      </c>
      <c r="D47" s="122" t="s">
        <v>1298</v>
      </c>
      <c r="E47" s="122" t="s">
        <v>1616</v>
      </c>
      <c r="F47" s="166">
        <v>588.7</v>
      </c>
    </row>
    <row r="48" spans="1:6" ht="21" customHeight="1">
      <c r="A48" s="127"/>
      <c r="B48" s="125"/>
      <c r="C48" s="122"/>
      <c r="D48" s="122"/>
      <c r="E48" s="122"/>
      <c r="F48" s="166"/>
    </row>
    <row r="49" spans="1:6" ht="18.75">
      <c r="A49" s="127">
        <v>403</v>
      </c>
      <c r="B49" s="123" t="s">
        <v>136</v>
      </c>
      <c r="C49" s="124"/>
      <c r="D49" s="124"/>
      <c r="E49" s="124"/>
      <c r="F49" s="165">
        <f>SUM(F50,F124,F147,F223,F258,F263,F309,F364)</f>
        <v>204055.3523</v>
      </c>
    </row>
    <row r="50" spans="1:6" ht="28.5" customHeight="1">
      <c r="A50" s="127"/>
      <c r="B50" s="123" t="s">
        <v>810</v>
      </c>
      <c r="C50" s="124" t="s">
        <v>868</v>
      </c>
      <c r="D50" s="124"/>
      <c r="E50" s="124"/>
      <c r="F50" s="165">
        <f>SUM(F51,F82,F86,F90)</f>
        <v>57633.14</v>
      </c>
    </row>
    <row r="51" spans="1:6" ht="55.5" customHeight="1">
      <c r="A51" s="127"/>
      <c r="B51" s="123" t="s">
        <v>155</v>
      </c>
      <c r="C51" s="124" t="s">
        <v>326</v>
      </c>
      <c r="D51" s="122"/>
      <c r="E51" s="122"/>
      <c r="F51" s="165">
        <f>SUM(F52,F59,F67,F74,F78)</f>
        <v>28107.500000000004</v>
      </c>
    </row>
    <row r="52" spans="1:6" s="134" customFormat="1" ht="21.75" customHeight="1">
      <c r="A52" s="127"/>
      <c r="B52" s="123" t="s">
        <v>997</v>
      </c>
      <c r="C52" s="124" t="s">
        <v>326</v>
      </c>
      <c r="D52" s="124" t="s">
        <v>1301</v>
      </c>
      <c r="E52" s="124"/>
      <c r="F52" s="165">
        <f>SUM(F53,F56)</f>
        <v>2289.2000000000003</v>
      </c>
    </row>
    <row r="53" spans="1:6" s="134" customFormat="1" ht="75.75" customHeight="1">
      <c r="A53" s="127"/>
      <c r="B53" s="123" t="s">
        <v>1417</v>
      </c>
      <c r="C53" s="124" t="s">
        <v>326</v>
      </c>
      <c r="D53" s="124" t="s">
        <v>1300</v>
      </c>
      <c r="E53" s="124"/>
      <c r="F53" s="165">
        <f>SUM(F54:F54)</f>
        <v>2229.8</v>
      </c>
    </row>
    <row r="54" spans="1:6" ht="93.75" customHeight="1">
      <c r="A54" s="127"/>
      <c r="B54" s="125" t="s">
        <v>1414</v>
      </c>
      <c r="C54" s="122" t="s">
        <v>326</v>
      </c>
      <c r="D54" s="122" t="s">
        <v>1300</v>
      </c>
      <c r="E54" s="122" t="s">
        <v>1615</v>
      </c>
      <c r="F54" s="166">
        <v>2229.8</v>
      </c>
    </row>
    <row r="55" spans="1:6" ht="15.75" customHeight="1">
      <c r="A55" s="127"/>
      <c r="B55" s="125"/>
      <c r="C55" s="122"/>
      <c r="D55" s="122"/>
      <c r="E55" s="122"/>
      <c r="F55" s="166"/>
    </row>
    <row r="56" spans="1:6" ht="73.5" customHeight="1">
      <c r="A56" s="127"/>
      <c r="B56" s="123" t="s">
        <v>1418</v>
      </c>
      <c r="C56" s="124" t="s">
        <v>326</v>
      </c>
      <c r="D56" s="124" t="s">
        <v>1367</v>
      </c>
      <c r="E56" s="124"/>
      <c r="F56" s="165">
        <f>SUM(F57:F58)</f>
        <v>59.4</v>
      </c>
    </row>
    <row r="57" spans="1:6" ht="95.25" customHeight="1">
      <c r="A57" s="127"/>
      <c r="B57" s="125" t="s">
        <v>1414</v>
      </c>
      <c r="C57" s="122" t="s">
        <v>326</v>
      </c>
      <c r="D57" s="122" t="s">
        <v>1367</v>
      </c>
      <c r="E57" s="122" t="s">
        <v>1615</v>
      </c>
      <c r="F57" s="166">
        <v>59.4</v>
      </c>
    </row>
    <row r="58" spans="1:6" ht="18.75" customHeight="1">
      <c r="A58" s="127"/>
      <c r="B58" s="125"/>
      <c r="C58" s="122"/>
      <c r="D58" s="122"/>
      <c r="E58" s="122"/>
      <c r="F58" s="166"/>
    </row>
    <row r="59" spans="1:6" s="134" customFormat="1" ht="24" customHeight="1">
      <c r="A59" s="127"/>
      <c r="B59" s="123" t="s">
        <v>998</v>
      </c>
      <c r="C59" s="124" t="s">
        <v>326</v>
      </c>
      <c r="D59" s="124" t="s">
        <v>1302</v>
      </c>
      <c r="E59" s="124"/>
      <c r="F59" s="165">
        <f>SUM(F60,F63)</f>
        <v>24372.4</v>
      </c>
    </row>
    <row r="60" spans="1:6" s="134" customFormat="1" ht="73.5" customHeight="1">
      <c r="A60" s="127"/>
      <c r="B60" s="123" t="s">
        <v>1000</v>
      </c>
      <c r="C60" s="124" t="s">
        <v>326</v>
      </c>
      <c r="D60" s="124" t="s">
        <v>1303</v>
      </c>
      <c r="E60" s="124"/>
      <c r="F60" s="165">
        <f>SUM(F61:F61)</f>
        <v>24265.4</v>
      </c>
    </row>
    <row r="61" spans="1:6" ht="90.75" customHeight="1">
      <c r="A61" s="127"/>
      <c r="B61" s="125" t="s">
        <v>1414</v>
      </c>
      <c r="C61" s="122" t="s">
        <v>326</v>
      </c>
      <c r="D61" s="122" t="s">
        <v>1303</v>
      </c>
      <c r="E61" s="122" t="s">
        <v>1615</v>
      </c>
      <c r="F61" s="166">
        <v>24265.4</v>
      </c>
    </row>
    <row r="62" spans="1:6" ht="15.75" customHeight="1">
      <c r="A62" s="127"/>
      <c r="B62" s="125"/>
      <c r="C62" s="122"/>
      <c r="D62" s="122"/>
      <c r="E62" s="122"/>
      <c r="F62" s="166"/>
    </row>
    <row r="63" spans="1:6" ht="54.75" customHeight="1">
      <c r="A63" s="127"/>
      <c r="B63" s="123" t="s">
        <v>1426</v>
      </c>
      <c r="C63" s="124" t="s">
        <v>326</v>
      </c>
      <c r="D63" s="124" t="s">
        <v>1304</v>
      </c>
      <c r="E63" s="124"/>
      <c r="F63" s="165">
        <f>SUM(F64:F65)</f>
        <v>107</v>
      </c>
    </row>
    <row r="64" spans="1:6" ht="95.25" customHeight="1">
      <c r="A64" s="127"/>
      <c r="B64" s="125" t="s">
        <v>1414</v>
      </c>
      <c r="C64" s="122" t="s">
        <v>326</v>
      </c>
      <c r="D64" s="122" t="s">
        <v>1304</v>
      </c>
      <c r="E64" s="122" t="s">
        <v>1615</v>
      </c>
      <c r="F64" s="166">
        <v>56.3</v>
      </c>
    </row>
    <row r="65" spans="1:6" ht="24" customHeight="1">
      <c r="A65" s="127"/>
      <c r="B65" s="125" t="s">
        <v>771</v>
      </c>
      <c r="C65" s="122" t="s">
        <v>326</v>
      </c>
      <c r="D65" s="122" t="s">
        <v>1304</v>
      </c>
      <c r="E65" s="122" t="s">
        <v>1616</v>
      </c>
      <c r="F65" s="166">
        <v>50.7</v>
      </c>
    </row>
    <row r="66" spans="1:6" ht="18" customHeight="1">
      <c r="A66" s="127"/>
      <c r="B66" s="125"/>
      <c r="C66" s="122"/>
      <c r="D66" s="122"/>
      <c r="E66" s="122"/>
      <c r="F66" s="166"/>
    </row>
    <row r="67" spans="1:6" s="134" customFormat="1" ht="59.25" customHeight="1">
      <c r="A67" s="127"/>
      <c r="B67" s="123" t="s">
        <v>1503</v>
      </c>
      <c r="C67" s="124" t="s">
        <v>326</v>
      </c>
      <c r="D67" s="124" t="s">
        <v>1480</v>
      </c>
      <c r="E67" s="124"/>
      <c r="F67" s="165">
        <f>SUM(F68,F71)</f>
        <v>200</v>
      </c>
    </row>
    <row r="68" spans="1:6" ht="74.25" customHeight="1">
      <c r="A68" s="127"/>
      <c r="B68" s="154" t="s">
        <v>1504</v>
      </c>
      <c r="C68" s="155" t="s">
        <v>326</v>
      </c>
      <c r="D68" s="155" t="s">
        <v>1481</v>
      </c>
      <c r="E68" s="155"/>
      <c r="F68" s="167">
        <f>F69</f>
        <v>50</v>
      </c>
    </row>
    <row r="69" spans="1:6" ht="26.25" customHeight="1">
      <c r="A69" s="127"/>
      <c r="B69" s="125" t="s">
        <v>771</v>
      </c>
      <c r="C69" s="122" t="s">
        <v>326</v>
      </c>
      <c r="D69" s="122" t="s">
        <v>1481</v>
      </c>
      <c r="E69" s="122" t="s">
        <v>1616</v>
      </c>
      <c r="F69" s="166">
        <v>50</v>
      </c>
    </row>
    <row r="70" spans="1:6" ht="22.5" customHeight="1">
      <c r="A70" s="127"/>
      <c r="B70" s="125"/>
      <c r="C70" s="122"/>
      <c r="D70" s="122"/>
      <c r="E70" s="122"/>
      <c r="F70" s="166"/>
    </row>
    <row r="71" spans="1:6" s="134" customFormat="1" ht="78.75" customHeight="1">
      <c r="A71" s="127"/>
      <c r="B71" s="123" t="s">
        <v>1505</v>
      </c>
      <c r="C71" s="124" t="s">
        <v>326</v>
      </c>
      <c r="D71" s="124" t="s">
        <v>1482</v>
      </c>
      <c r="E71" s="124"/>
      <c r="F71" s="165">
        <f>F72</f>
        <v>150</v>
      </c>
    </row>
    <row r="72" spans="1:6" ht="24" customHeight="1">
      <c r="A72" s="127"/>
      <c r="B72" s="125" t="s">
        <v>771</v>
      </c>
      <c r="C72" s="122" t="s">
        <v>326</v>
      </c>
      <c r="D72" s="122" t="s">
        <v>1482</v>
      </c>
      <c r="E72" s="122" t="s">
        <v>1616</v>
      </c>
      <c r="F72" s="166">
        <v>150</v>
      </c>
    </row>
    <row r="73" spans="1:6" ht="18.75" customHeight="1">
      <c r="A73" s="127"/>
      <c r="B73" s="125"/>
      <c r="C73" s="122"/>
      <c r="D73" s="122"/>
      <c r="E73" s="122"/>
      <c r="F73" s="166"/>
    </row>
    <row r="74" spans="1:6" ht="76.5" customHeight="1">
      <c r="A74" s="127"/>
      <c r="B74" s="123" t="s">
        <v>1419</v>
      </c>
      <c r="C74" s="124" t="s">
        <v>326</v>
      </c>
      <c r="D74" s="124" t="s">
        <v>1305</v>
      </c>
      <c r="E74" s="124"/>
      <c r="F74" s="167">
        <f>SUM(F75:F76)</f>
        <v>828.9</v>
      </c>
    </row>
    <row r="75" spans="1:6" ht="93.75">
      <c r="A75" s="127"/>
      <c r="B75" s="125" t="s">
        <v>1414</v>
      </c>
      <c r="C75" s="122" t="s">
        <v>326</v>
      </c>
      <c r="D75" s="122" t="s">
        <v>1305</v>
      </c>
      <c r="E75" s="122" t="s">
        <v>1615</v>
      </c>
      <c r="F75" s="166">
        <v>775.6</v>
      </c>
    </row>
    <row r="76" spans="1:6" ht="25.5" customHeight="1">
      <c r="A76" s="127"/>
      <c r="B76" s="125" t="s">
        <v>771</v>
      </c>
      <c r="C76" s="122" t="s">
        <v>326</v>
      </c>
      <c r="D76" s="122" t="s">
        <v>1305</v>
      </c>
      <c r="E76" s="122" t="s">
        <v>1616</v>
      </c>
      <c r="F76" s="166">
        <v>53.3</v>
      </c>
    </row>
    <row r="77" spans="1:6" ht="18" customHeight="1">
      <c r="A77" s="127"/>
      <c r="B77" s="125"/>
      <c r="C77" s="122"/>
      <c r="D77" s="122"/>
      <c r="E77" s="122"/>
      <c r="F77" s="166"/>
    </row>
    <row r="78" spans="1:6" ht="91.5" customHeight="1">
      <c r="A78" s="127"/>
      <c r="B78" s="123" t="s">
        <v>1382</v>
      </c>
      <c r="C78" s="124" t="s">
        <v>326</v>
      </c>
      <c r="D78" s="124" t="s">
        <v>1306</v>
      </c>
      <c r="E78" s="124"/>
      <c r="F78" s="167">
        <f>SUM(F79:F80)</f>
        <v>417</v>
      </c>
    </row>
    <row r="79" spans="1:6" ht="96.75" customHeight="1">
      <c r="A79" s="127"/>
      <c r="B79" s="125" t="s">
        <v>1414</v>
      </c>
      <c r="C79" s="122" t="s">
        <v>326</v>
      </c>
      <c r="D79" s="122" t="s">
        <v>1306</v>
      </c>
      <c r="E79" s="122" t="s">
        <v>1615</v>
      </c>
      <c r="F79" s="166">
        <v>357.91</v>
      </c>
    </row>
    <row r="80" spans="1:6" ht="19.5" customHeight="1">
      <c r="A80" s="127"/>
      <c r="B80" s="125" t="s">
        <v>369</v>
      </c>
      <c r="C80" s="122" t="s">
        <v>326</v>
      </c>
      <c r="D80" s="122" t="s">
        <v>1306</v>
      </c>
      <c r="E80" s="122" t="s">
        <v>1616</v>
      </c>
      <c r="F80" s="166">
        <v>59.09</v>
      </c>
    </row>
    <row r="81" spans="1:6" ht="19.5" customHeight="1">
      <c r="A81" s="127"/>
      <c r="B81" s="125"/>
      <c r="C81" s="122"/>
      <c r="D81" s="122"/>
      <c r="E81" s="122"/>
      <c r="F81" s="166"/>
    </row>
    <row r="82" spans="1:6" ht="19.5" customHeight="1">
      <c r="A82" s="127"/>
      <c r="B82" s="123" t="s">
        <v>1396</v>
      </c>
      <c r="C82" s="124" t="s">
        <v>1395</v>
      </c>
      <c r="D82" s="124"/>
      <c r="E82" s="124"/>
      <c r="F82" s="167">
        <f>F83</f>
        <v>8.1</v>
      </c>
    </row>
    <row r="83" spans="1:6" ht="116.25" customHeight="1">
      <c r="A83" s="127"/>
      <c r="B83" s="123" t="s">
        <v>1398</v>
      </c>
      <c r="C83" s="124" t="s">
        <v>1395</v>
      </c>
      <c r="D83" s="124" t="s">
        <v>1397</v>
      </c>
      <c r="E83" s="124"/>
      <c r="F83" s="167">
        <f>F84</f>
        <v>8.1</v>
      </c>
    </row>
    <row r="84" spans="1:6" ht="21" customHeight="1">
      <c r="A84" s="127"/>
      <c r="B84" s="125" t="s">
        <v>369</v>
      </c>
      <c r="C84" s="122" t="s">
        <v>1395</v>
      </c>
      <c r="D84" s="122" t="s">
        <v>1397</v>
      </c>
      <c r="E84" s="122" t="s">
        <v>1616</v>
      </c>
      <c r="F84" s="166">
        <v>8.1</v>
      </c>
    </row>
    <row r="85" spans="1:6" ht="18.75">
      <c r="A85" s="127"/>
      <c r="B85" s="125"/>
      <c r="C85" s="122"/>
      <c r="D85" s="122"/>
      <c r="E85" s="122"/>
      <c r="F85" s="166"/>
    </row>
    <row r="86" spans="1:6" ht="18" customHeight="1">
      <c r="A86" s="127"/>
      <c r="B86" s="123" t="s">
        <v>815</v>
      </c>
      <c r="C86" s="124" t="s">
        <v>1069</v>
      </c>
      <c r="D86" s="122"/>
      <c r="E86" s="122"/>
      <c r="F86" s="165">
        <f>F87</f>
        <v>1000</v>
      </c>
    </row>
    <row r="87" spans="1:6" ht="56.25">
      <c r="A87" s="127"/>
      <c r="B87" s="123" t="s">
        <v>1004</v>
      </c>
      <c r="C87" s="124" t="s">
        <v>1069</v>
      </c>
      <c r="D87" s="124" t="s">
        <v>1307</v>
      </c>
      <c r="E87" s="124"/>
      <c r="F87" s="165">
        <f>F88</f>
        <v>1000</v>
      </c>
    </row>
    <row r="88" spans="1:6" ht="18.75">
      <c r="A88" s="127"/>
      <c r="B88" s="125" t="s">
        <v>936</v>
      </c>
      <c r="C88" s="122" t="s">
        <v>1069</v>
      </c>
      <c r="D88" s="122" t="s">
        <v>1307</v>
      </c>
      <c r="E88" s="122" t="s">
        <v>1618</v>
      </c>
      <c r="F88" s="166">
        <v>1000</v>
      </c>
    </row>
    <row r="89" spans="1:6" ht="18.75">
      <c r="A89" s="127"/>
      <c r="B89" s="125"/>
      <c r="C89" s="122"/>
      <c r="D89" s="122"/>
      <c r="E89" s="122"/>
      <c r="F89" s="166"/>
    </row>
    <row r="90" spans="1:6" ht="26.25" customHeight="1">
      <c r="A90" s="127"/>
      <c r="B90" s="123" t="s">
        <v>317</v>
      </c>
      <c r="C90" s="124" t="s">
        <v>693</v>
      </c>
      <c r="D90" s="124"/>
      <c r="E90" s="124"/>
      <c r="F90" s="165">
        <f>SUM(F91,F95,F99,F106,F111,F115,F118,F121,F103)</f>
        <v>28517.54</v>
      </c>
    </row>
    <row r="91" spans="1:6" ht="74.25" customHeight="1">
      <c r="A91" s="127"/>
      <c r="B91" s="123" t="s">
        <v>1006</v>
      </c>
      <c r="C91" s="124" t="s">
        <v>693</v>
      </c>
      <c r="D91" s="124" t="s">
        <v>1308</v>
      </c>
      <c r="E91" s="124"/>
      <c r="F91" s="165">
        <f>SUM(F92:F93)</f>
        <v>3053.0000000000005</v>
      </c>
    </row>
    <row r="92" spans="1:6" ht="93.75">
      <c r="A92" s="127"/>
      <c r="B92" s="125" t="s">
        <v>1414</v>
      </c>
      <c r="C92" s="122" t="s">
        <v>693</v>
      </c>
      <c r="D92" s="122" t="s">
        <v>1308</v>
      </c>
      <c r="E92" s="122" t="s">
        <v>1615</v>
      </c>
      <c r="F92" s="166">
        <f>2119.8+31.09+79</f>
        <v>2229.8900000000003</v>
      </c>
    </row>
    <row r="93" spans="1:6" ht="21.75" customHeight="1">
      <c r="A93" s="127"/>
      <c r="B93" s="125" t="s">
        <v>771</v>
      </c>
      <c r="C93" s="122" t="s">
        <v>693</v>
      </c>
      <c r="D93" s="122" t="s">
        <v>1308</v>
      </c>
      <c r="E93" s="122" t="s">
        <v>1616</v>
      </c>
      <c r="F93" s="166">
        <f>854.2-31.09</f>
        <v>823.11</v>
      </c>
    </row>
    <row r="94" spans="1:6" ht="21.75" customHeight="1">
      <c r="A94" s="127"/>
      <c r="B94" s="125"/>
      <c r="C94" s="122"/>
      <c r="D94" s="122"/>
      <c r="E94" s="122"/>
      <c r="F94" s="166"/>
    </row>
    <row r="95" spans="1:6" s="134" customFormat="1" ht="72.75" customHeight="1">
      <c r="A95" s="127"/>
      <c r="B95" s="123" t="s">
        <v>1007</v>
      </c>
      <c r="C95" s="124" t="s">
        <v>693</v>
      </c>
      <c r="D95" s="124" t="s">
        <v>1309</v>
      </c>
      <c r="E95" s="124"/>
      <c r="F95" s="167">
        <f>SUM(F96:F97)</f>
        <v>765.1</v>
      </c>
    </row>
    <row r="96" spans="1:6" s="134" customFormat="1" ht="19.5" customHeight="1">
      <c r="A96" s="127"/>
      <c r="B96" s="125" t="s">
        <v>771</v>
      </c>
      <c r="C96" s="122" t="s">
        <v>693</v>
      </c>
      <c r="D96" s="122" t="s">
        <v>1309</v>
      </c>
      <c r="E96" s="122" t="s">
        <v>1616</v>
      </c>
      <c r="F96" s="166">
        <v>11.1</v>
      </c>
    </row>
    <row r="97" spans="1:6" s="134" customFormat="1" ht="18.75">
      <c r="A97" s="127"/>
      <c r="B97" s="125" t="s">
        <v>936</v>
      </c>
      <c r="C97" s="122" t="s">
        <v>693</v>
      </c>
      <c r="D97" s="122" t="s">
        <v>1309</v>
      </c>
      <c r="E97" s="122" t="s">
        <v>1618</v>
      </c>
      <c r="F97" s="166">
        <v>754</v>
      </c>
    </row>
    <row r="98" spans="1:6" ht="18" customHeight="1">
      <c r="A98" s="127"/>
      <c r="B98" s="125"/>
      <c r="C98" s="122"/>
      <c r="D98" s="122"/>
      <c r="E98" s="122"/>
      <c r="F98" s="166"/>
    </row>
    <row r="99" spans="1:6" ht="54.75" customHeight="1">
      <c r="A99" s="127"/>
      <c r="B99" s="123" t="s">
        <v>1289</v>
      </c>
      <c r="C99" s="124" t="s">
        <v>693</v>
      </c>
      <c r="D99" s="124" t="s">
        <v>1310</v>
      </c>
      <c r="E99" s="124"/>
      <c r="F99" s="167">
        <f>SUM(F100:F101)</f>
        <v>539.9</v>
      </c>
    </row>
    <row r="100" spans="1:6" ht="21.75" customHeight="1">
      <c r="A100" s="127"/>
      <c r="B100" s="125" t="s">
        <v>771</v>
      </c>
      <c r="C100" s="122" t="s">
        <v>693</v>
      </c>
      <c r="D100" s="122" t="s">
        <v>1310</v>
      </c>
      <c r="E100" s="122" t="s">
        <v>1616</v>
      </c>
      <c r="F100" s="166">
        <f>430+30</f>
        <v>460</v>
      </c>
    </row>
    <row r="101" spans="1:6" ht="21.75" customHeight="1">
      <c r="A101" s="127"/>
      <c r="B101" s="125" t="s">
        <v>936</v>
      </c>
      <c r="C101" s="122" t="s">
        <v>693</v>
      </c>
      <c r="D101" s="122" t="s">
        <v>1310</v>
      </c>
      <c r="E101" s="122" t="s">
        <v>1618</v>
      </c>
      <c r="F101" s="166">
        <f>49.6+30.3</f>
        <v>79.9</v>
      </c>
    </row>
    <row r="102" spans="1:6" ht="19.5" customHeight="1">
      <c r="A102" s="127"/>
      <c r="B102" s="125"/>
      <c r="C102" s="122"/>
      <c r="D102" s="122"/>
      <c r="E102" s="122"/>
      <c r="F102" s="166"/>
    </row>
    <row r="103" spans="1:6" ht="53.25" customHeight="1">
      <c r="A103" s="127"/>
      <c r="B103" s="154" t="s">
        <v>1470</v>
      </c>
      <c r="C103" s="155" t="s">
        <v>693</v>
      </c>
      <c r="D103" s="155" t="s">
        <v>1469</v>
      </c>
      <c r="E103" s="155"/>
      <c r="F103" s="167">
        <f>F104</f>
        <v>100</v>
      </c>
    </row>
    <row r="104" spans="1:6" ht="19.5" customHeight="1">
      <c r="A104" s="127"/>
      <c r="B104" s="125" t="s">
        <v>771</v>
      </c>
      <c r="C104" s="122" t="s">
        <v>693</v>
      </c>
      <c r="D104" s="122" t="s">
        <v>1469</v>
      </c>
      <c r="E104" s="122" t="s">
        <v>1616</v>
      </c>
      <c r="F104" s="166">
        <v>100</v>
      </c>
    </row>
    <row r="105" spans="1:6" ht="18" customHeight="1">
      <c r="A105" s="127"/>
      <c r="B105" s="125"/>
      <c r="C105" s="122"/>
      <c r="D105" s="122"/>
      <c r="E105" s="122"/>
      <c r="F105" s="166"/>
    </row>
    <row r="106" spans="1:6" s="134" customFormat="1" ht="93" customHeight="1">
      <c r="A106" s="127"/>
      <c r="B106" s="123" t="s">
        <v>1420</v>
      </c>
      <c r="C106" s="124" t="s">
        <v>693</v>
      </c>
      <c r="D106" s="124" t="s">
        <v>1311</v>
      </c>
      <c r="E106" s="124"/>
      <c r="F106" s="167">
        <f>SUM(F107:F109)</f>
        <v>15369.900000000001</v>
      </c>
    </row>
    <row r="107" spans="1:6" ht="93.75" customHeight="1">
      <c r="A107" s="127"/>
      <c r="B107" s="125" t="s">
        <v>1414</v>
      </c>
      <c r="C107" s="122" t="s">
        <v>693</v>
      </c>
      <c r="D107" s="122" t="s">
        <v>1311</v>
      </c>
      <c r="E107" s="122" t="s">
        <v>1615</v>
      </c>
      <c r="F107" s="166">
        <v>5812.1</v>
      </c>
    </row>
    <row r="108" spans="1:6" ht="18" customHeight="1">
      <c r="A108" s="127"/>
      <c r="B108" s="125" t="s">
        <v>771</v>
      </c>
      <c r="C108" s="122" t="s">
        <v>693</v>
      </c>
      <c r="D108" s="122" t="s">
        <v>1311</v>
      </c>
      <c r="E108" s="122" t="s">
        <v>1616</v>
      </c>
      <c r="F108" s="166">
        <f>8408.7+1121</f>
        <v>9529.7</v>
      </c>
    </row>
    <row r="109" spans="1:6" ht="21.75" customHeight="1">
      <c r="A109" s="127"/>
      <c r="B109" s="125" t="s">
        <v>936</v>
      </c>
      <c r="C109" s="122" t="s">
        <v>693</v>
      </c>
      <c r="D109" s="122" t="s">
        <v>1311</v>
      </c>
      <c r="E109" s="122" t="s">
        <v>1618</v>
      </c>
      <c r="F109" s="166">
        <v>28.1</v>
      </c>
    </row>
    <row r="110" spans="1:6" ht="18" customHeight="1">
      <c r="A110" s="127"/>
      <c r="B110" s="125"/>
      <c r="C110" s="122"/>
      <c r="D110" s="122"/>
      <c r="E110" s="122"/>
      <c r="F110" s="166"/>
    </row>
    <row r="111" spans="1:6" s="134" customFormat="1" ht="75" customHeight="1">
      <c r="A111" s="127"/>
      <c r="B111" s="123" t="s">
        <v>1410</v>
      </c>
      <c r="C111" s="124" t="s">
        <v>693</v>
      </c>
      <c r="D111" s="124" t="s">
        <v>1312</v>
      </c>
      <c r="E111" s="124"/>
      <c r="F111" s="167">
        <f>SUM(F112:F113)</f>
        <v>2040.1</v>
      </c>
    </row>
    <row r="112" spans="1:6" ht="98.25" customHeight="1">
      <c r="A112" s="127"/>
      <c r="B112" s="125" t="s">
        <v>1414</v>
      </c>
      <c r="C112" s="122" t="s">
        <v>693</v>
      </c>
      <c r="D112" s="122" t="s">
        <v>1312</v>
      </c>
      <c r="E112" s="122" t="s">
        <v>1615</v>
      </c>
      <c r="F112" s="166">
        <v>1404.1</v>
      </c>
    </row>
    <row r="113" spans="1:6" ht="18" customHeight="1">
      <c r="A113" s="127"/>
      <c r="B113" s="125" t="s">
        <v>771</v>
      </c>
      <c r="C113" s="122" t="s">
        <v>693</v>
      </c>
      <c r="D113" s="122" t="s">
        <v>1312</v>
      </c>
      <c r="E113" s="122" t="s">
        <v>1616</v>
      </c>
      <c r="F113" s="166">
        <v>636</v>
      </c>
    </row>
    <row r="114" spans="1:6" ht="18" customHeight="1">
      <c r="A114" s="127"/>
      <c r="B114" s="125"/>
      <c r="C114" s="122"/>
      <c r="D114" s="122"/>
      <c r="E114" s="122"/>
      <c r="F114" s="166"/>
    </row>
    <row r="115" spans="1:6" ht="95.25" customHeight="1">
      <c r="A115" s="127"/>
      <c r="B115" s="123" t="s">
        <v>1614</v>
      </c>
      <c r="C115" s="124" t="s">
        <v>693</v>
      </c>
      <c r="D115" s="124" t="s">
        <v>1320</v>
      </c>
      <c r="E115" s="124"/>
      <c r="F115" s="165">
        <f>F116</f>
        <v>1340.5</v>
      </c>
    </row>
    <row r="116" spans="1:6" ht="36" customHeight="1">
      <c r="A116" s="127"/>
      <c r="B116" s="125" t="s">
        <v>935</v>
      </c>
      <c r="C116" s="122" t="s">
        <v>693</v>
      </c>
      <c r="D116" s="122" t="s">
        <v>1320</v>
      </c>
      <c r="E116" s="122" t="s">
        <v>1619</v>
      </c>
      <c r="F116" s="166">
        <v>1340.5</v>
      </c>
    </row>
    <row r="117" spans="1:6" ht="18" customHeight="1">
      <c r="A117" s="127"/>
      <c r="B117" s="125"/>
      <c r="C117" s="122"/>
      <c r="D117" s="122"/>
      <c r="E117" s="122"/>
      <c r="F117" s="166"/>
    </row>
    <row r="118" spans="1:6" ht="74.25" customHeight="1">
      <c r="A118" s="127"/>
      <c r="B118" s="123" t="s">
        <v>1379</v>
      </c>
      <c r="C118" s="124" t="s">
        <v>693</v>
      </c>
      <c r="D118" s="124" t="s">
        <v>1376</v>
      </c>
      <c r="E118" s="122"/>
      <c r="F118" s="165">
        <f>F119</f>
        <v>4826.4</v>
      </c>
    </row>
    <row r="119" spans="1:6" ht="36" customHeight="1">
      <c r="A119" s="127"/>
      <c r="B119" s="125" t="s">
        <v>935</v>
      </c>
      <c r="C119" s="122" t="s">
        <v>693</v>
      </c>
      <c r="D119" s="122" t="s">
        <v>1376</v>
      </c>
      <c r="E119" s="122" t="s">
        <v>1619</v>
      </c>
      <c r="F119" s="166">
        <v>4826.4</v>
      </c>
    </row>
    <row r="120" spans="1:6" ht="18" customHeight="1">
      <c r="A120" s="127"/>
      <c r="B120" s="125"/>
      <c r="C120" s="122"/>
      <c r="D120" s="122"/>
      <c r="E120" s="122"/>
      <c r="F120" s="166"/>
    </row>
    <row r="121" spans="1:6" ht="90.75" customHeight="1">
      <c r="A121" s="127"/>
      <c r="B121" s="123" t="s">
        <v>1378</v>
      </c>
      <c r="C121" s="124" t="s">
        <v>693</v>
      </c>
      <c r="D121" s="124" t="s">
        <v>1377</v>
      </c>
      <c r="E121" s="124"/>
      <c r="F121" s="165">
        <f>F122</f>
        <v>482.64</v>
      </c>
    </row>
    <row r="122" spans="1:6" ht="36" customHeight="1">
      <c r="A122" s="127"/>
      <c r="B122" s="125" t="s">
        <v>935</v>
      </c>
      <c r="C122" s="122" t="s">
        <v>693</v>
      </c>
      <c r="D122" s="122" t="s">
        <v>1377</v>
      </c>
      <c r="E122" s="122" t="s">
        <v>1619</v>
      </c>
      <c r="F122" s="166">
        <v>482.64</v>
      </c>
    </row>
    <row r="123" spans="1:6" ht="18" customHeight="1">
      <c r="A123" s="127"/>
      <c r="B123" s="125"/>
      <c r="C123" s="122"/>
      <c r="D123" s="122"/>
      <c r="E123" s="122"/>
      <c r="F123" s="166"/>
    </row>
    <row r="124" spans="1:6" ht="35.25" customHeight="1">
      <c r="A124" s="127"/>
      <c r="B124" s="123" t="s">
        <v>1286</v>
      </c>
      <c r="C124" s="124" t="s">
        <v>31</v>
      </c>
      <c r="D124" s="122"/>
      <c r="E124" s="122"/>
      <c r="F124" s="165">
        <f>SUM(F125,F132)</f>
        <v>12140.356000000002</v>
      </c>
    </row>
    <row r="125" spans="1:6" ht="56.25">
      <c r="A125" s="127"/>
      <c r="B125" s="123" t="s">
        <v>32</v>
      </c>
      <c r="C125" s="124" t="s">
        <v>503</v>
      </c>
      <c r="D125" s="122"/>
      <c r="E125" s="122"/>
      <c r="F125" s="165">
        <f>F126</f>
        <v>12063.356000000002</v>
      </c>
    </row>
    <row r="126" spans="1:6" ht="93.75">
      <c r="A126" s="127"/>
      <c r="B126" s="123" t="s">
        <v>1689</v>
      </c>
      <c r="C126" s="124" t="s">
        <v>503</v>
      </c>
      <c r="D126" s="155" t="s">
        <v>1459</v>
      </c>
      <c r="E126" s="155"/>
      <c r="F126" s="167">
        <f>F127</f>
        <v>12063.356000000002</v>
      </c>
    </row>
    <row r="127" spans="1:6" ht="150" customHeight="1">
      <c r="A127" s="135"/>
      <c r="B127" s="123" t="s">
        <v>1690</v>
      </c>
      <c r="C127" s="124" t="s">
        <v>503</v>
      </c>
      <c r="D127" s="124" t="s">
        <v>1360</v>
      </c>
      <c r="E127" s="122"/>
      <c r="F127" s="167">
        <f>SUM(F128:F130)</f>
        <v>12063.356000000002</v>
      </c>
    </row>
    <row r="128" spans="1:6" ht="76.5" customHeight="1">
      <c r="A128" s="135"/>
      <c r="B128" s="125" t="s">
        <v>1424</v>
      </c>
      <c r="C128" s="122" t="s">
        <v>503</v>
      </c>
      <c r="D128" s="122" t="s">
        <v>1360</v>
      </c>
      <c r="E128" s="122" t="s">
        <v>1615</v>
      </c>
      <c r="F128" s="166">
        <f>9350.6+544.956</f>
        <v>9895.556</v>
      </c>
    </row>
    <row r="129" spans="1:6" ht="21.75" customHeight="1">
      <c r="A129" s="135"/>
      <c r="B129" s="125" t="s">
        <v>771</v>
      </c>
      <c r="C129" s="122" t="s">
        <v>503</v>
      </c>
      <c r="D129" s="122" t="s">
        <v>1360</v>
      </c>
      <c r="E129" s="122" t="s">
        <v>1616</v>
      </c>
      <c r="F129" s="166">
        <v>2159.1</v>
      </c>
    </row>
    <row r="130" spans="1:6" ht="18.75">
      <c r="A130" s="135"/>
      <c r="B130" s="125" t="s">
        <v>936</v>
      </c>
      <c r="C130" s="122" t="s">
        <v>503</v>
      </c>
      <c r="D130" s="122" t="s">
        <v>1360</v>
      </c>
      <c r="E130" s="122" t="s">
        <v>1618</v>
      </c>
      <c r="F130" s="166">
        <v>8.7</v>
      </c>
    </row>
    <row r="131" spans="1:6" ht="18.75">
      <c r="A131" s="135"/>
      <c r="B131" s="125"/>
      <c r="C131" s="122"/>
      <c r="D131" s="122"/>
      <c r="E131" s="122"/>
      <c r="F131" s="166"/>
    </row>
    <row r="132" spans="1:6" ht="37.5" customHeight="1">
      <c r="A132" s="135"/>
      <c r="B132" s="126" t="s">
        <v>1359</v>
      </c>
      <c r="C132" s="155" t="s">
        <v>1357</v>
      </c>
      <c r="D132" s="122"/>
      <c r="E132" s="122"/>
      <c r="F132" s="167">
        <f>F133+F143</f>
        <v>77</v>
      </c>
    </row>
    <row r="133" spans="1:6" ht="56.25">
      <c r="A133" s="135"/>
      <c r="B133" s="154" t="s">
        <v>1492</v>
      </c>
      <c r="C133" s="155" t="s">
        <v>1357</v>
      </c>
      <c r="D133" s="155" t="s">
        <v>1456</v>
      </c>
      <c r="E133" s="155"/>
      <c r="F133" s="167">
        <f>SUM(F134,F137,F140)</f>
        <v>53</v>
      </c>
    </row>
    <row r="134" spans="1:6" ht="131.25">
      <c r="A134" s="135"/>
      <c r="B134" s="154" t="s">
        <v>1494</v>
      </c>
      <c r="C134" s="155" t="s">
        <v>1357</v>
      </c>
      <c r="D134" s="155" t="s">
        <v>1540</v>
      </c>
      <c r="E134" s="155"/>
      <c r="F134" s="167">
        <f>F135</f>
        <v>5</v>
      </c>
    </row>
    <row r="135" spans="1:6" ht="20.25" customHeight="1">
      <c r="A135" s="135"/>
      <c r="B135" s="125" t="s">
        <v>771</v>
      </c>
      <c r="C135" s="122" t="s">
        <v>1357</v>
      </c>
      <c r="D135" s="122" t="s">
        <v>1540</v>
      </c>
      <c r="E135" s="122" t="s">
        <v>1616</v>
      </c>
      <c r="F135" s="166">
        <v>5</v>
      </c>
    </row>
    <row r="136" spans="1:6" ht="18.75">
      <c r="A136" s="135"/>
      <c r="B136" s="125"/>
      <c r="C136" s="122"/>
      <c r="D136" s="122"/>
      <c r="E136" s="122"/>
      <c r="F136" s="166"/>
    </row>
    <row r="137" spans="1:6" ht="131.25">
      <c r="A137" s="135"/>
      <c r="B137" s="154" t="s">
        <v>1588</v>
      </c>
      <c r="C137" s="155" t="s">
        <v>1357</v>
      </c>
      <c r="D137" s="155" t="s">
        <v>1587</v>
      </c>
      <c r="E137" s="155"/>
      <c r="F137" s="167">
        <f>F138</f>
        <v>24</v>
      </c>
    </row>
    <row r="138" spans="1:6" ht="20.25" customHeight="1">
      <c r="A138" s="135"/>
      <c r="B138" s="125" t="s">
        <v>771</v>
      </c>
      <c r="C138" s="122" t="s">
        <v>1357</v>
      </c>
      <c r="D138" s="122" t="s">
        <v>1587</v>
      </c>
      <c r="E138" s="122" t="s">
        <v>1616</v>
      </c>
      <c r="F138" s="166">
        <v>24</v>
      </c>
    </row>
    <row r="139" spans="1:6" ht="18.75">
      <c r="A139" s="135"/>
      <c r="B139" s="154"/>
      <c r="C139" s="155"/>
      <c r="D139" s="155"/>
      <c r="E139" s="155"/>
      <c r="F139" s="167"/>
    </row>
    <row r="140" spans="1:6" ht="131.25">
      <c r="A140" s="135"/>
      <c r="B140" s="154" t="s">
        <v>1493</v>
      </c>
      <c r="C140" s="155" t="s">
        <v>1357</v>
      </c>
      <c r="D140" s="155" t="s">
        <v>1468</v>
      </c>
      <c r="E140" s="155"/>
      <c r="F140" s="167">
        <f>F141</f>
        <v>24</v>
      </c>
    </row>
    <row r="141" spans="1:6" ht="21" customHeight="1">
      <c r="A141" s="135"/>
      <c r="B141" s="125" t="s">
        <v>771</v>
      </c>
      <c r="C141" s="122" t="s">
        <v>1357</v>
      </c>
      <c r="D141" s="122" t="s">
        <v>1468</v>
      </c>
      <c r="E141" s="122" t="s">
        <v>1616</v>
      </c>
      <c r="F141" s="166">
        <v>24</v>
      </c>
    </row>
    <row r="142" spans="1:6" ht="21" customHeight="1">
      <c r="A142" s="135"/>
      <c r="B142" s="125"/>
      <c r="C142" s="122"/>
      <c r="D142" s="122"/>
      <c r="E142" s="122"/>
      <c r="F142" s="166"/>
    </row>
    <row r="143" spans="1:6" ht="57" customHeight="1">
      <c r="A143" s="135"/>
      <c r="B143" s="154" t="s">
        <v>1524</v>
      </c>
      <c r="C143" s="155" t="s">
        <v>1357</v>
      </c>
      <c r="D143" s="155" t="s">
        <v>1455</v>
      </c>
      <c r="E143" s="155"/>
      <c r="F143" s="167">
        <f>F144</f>
        <v>24</v>
      </c>
    </row>
    <row r="144" spans="1:6" ht="93" customHeight="1">
      <c r="A144" s="135"/>
      <c r="B144" s="154" t="s">
        <v>1544</v>
      </c>
      <c r="C144" s="155" t="s">
        <v>1357</v>
      </c>
      <c r="D144" s="155" t="s">
        <v>1543</v>
      </c>
      <c r="E144" s="155"/>
      <c r="F144" s="167">
        <f>F145</f>
        <v>24</v>
      </c>
    </row>
    <row r="145" spans="1:6" ht="21" customHeight="1">
      <c r="A145" s="135"/>
      <c r="B145" s="125" t="s">
        <v>771</v>
      </c>
      <c r="C145" s="122" t="s">
        <v>1357</v>
      </c>
      <c r="D145" s="122" t="s">
        <v>1543</v>
      </c>
      <c r="E145" s="122" t="s">
        <v>1616</v>
      </c>
      <c r="F145" s="166">
        <v>24</v>
      </c>
    </row>
    <row r="146" spans="1:6" ht="18.75">
      <c r="A146" s="135"/>
      <c r="B146" s="125"/>
      <c r="C146" s="122"/>
      <c r="D146" s="122"/>
      <c r="E146" s="122"/>
      <c r="F146" s="166"/>
    </row>
    <row r="147" spans="1:6" ht="18.75">
      <c r="A147" s="127"/>
      <c r="B147" s="123" t="s">
        <v>33</v>
      </c>
      <c r="C147" s="124" t="s">
        <v>34</v>
      </c>
      <c r="D147" s="122"/>
      <c r="E147" s="122"/>
      <c r="F147" s="165">
        <f>SUM(F148,F167,F172,F189)</f>
        <v>43095.58807</v>
      </c>
    </row>
    <row r="148" spans="1:6" s="134" customFormat="1" ht="18.75">
      <c r="A148" s="127"/>
      <c r="B148" s="123" t="s">
        <v>859</v>
      </c>
      <c r="C148" s="124" t="s">
        <v>600</v>
      </c>
      <c r="D148" s="124"/>
      <c r="E148" s="124"/>
      <c r="F148" s="165">
        <f>SUM(F149,F158,F161,F164)</f>
        <v>4830.4</v>
      </c>
    </row>
    <row r="149" spans="1:6" s="134" customFormat="1" ht="56.25">
      <c r="A149" s="127"/>
      <c r="B149" s="123" t="s">
        <v>1684</v>
      </c>
      <c r="C149" s="124" t="s">
        <v>600</v>
      </c>
      <c r="D149" s="124" t="s">
        <v>1449</v>
      </c>
      <c r="E149" s="124"/>
      <c r="F149" s="165">
        <f>F150+F155</f>
        <v>3868.8</v>
      </c>
    </row>
    <row r="150" spans="1:6" ht="189" customHeight="1">
      <c r="A150" s="127"/>
      <c r="B150" s="123" t="s">
        <v>1685</v>
      </c>
      <c r="C150" s="124" t="s">
        <v>600</v>
      </c>
      <c r="D150" s="124" t="s">
        <v>1313</v>
      </c>
      <c r="E150" s="124"/>
      <c r="F150" s="165">
        <f>SUM(F151:F153)</f>
        <v>3769.8</v>
      </c>
    </row>
    <row r="151" spans="1:6" ht="93.75" customHeight="1">
      <c r="A151" s="127"/>
      <c r="B151" s="125" t="s">
        <v>1414</v>
      </c>
      <c r="C151" s="122" t="s">
        <v>600</v>
      </c>
      <c r="D151" s="122" t="s">
        <v>1314</v>
      </c>
      <c r="E151" s="122" t="s">
        <v>1615</v>
      </c>
      <c r="F151" s="166">
        <v>2670.1</v>
      </c>
    </row>
    <row r="152" spans="1:6" ht="22.5" customHeight="1">
      <c r="A152" s="127"/>
      <c r="B152" s="125" t="s">
        <v>771</v>
      </c>
      <c r="C152" s="122" t="s">
        <v>600</v>
      </c>
      <c r="D152" s="122" t="s">
        <v>1315</v>
      </c>
      <c r="E152" s="122" t="s">
        <v>1616</v>
      </c>
      <c r="F152" s="166">
        <f>514.7-30+605</f>
        <v>1089.7</v>
      </c>
    </row>
    <row r="153" spans="1:6" ht="19.5" customHeight="1">
      <c r="A153" s="127"/>
      <c r="B153" s="125" t="s">
        <v>936</v>
      </c>
      <c r="C153" s="122" t="s">
        <v>600</v>
      </c>
      <c r="D153" s="122" t="s">
        <v>1315</v>
      </c>
      <c r="E153" s="122" t="s">
        <v>1618</v>
      </c>
      <c r="F153" s="166">
        <v>10</v>
      </c>
    </row>
    <row r="154" spans="1:6" ht="19.5" customHeight="1">
      <c r="A154" s="127"/>
      <c r="B154" s="125"/>
      <c r="C154" s="122"/>
      <c r="D154" s="122"/>
      <c r="E154" s="122"/>
      <c r="F154" s="166"/>
    </row>
    <row r="155" spans="1:6" ht="115.5" customHeight="1">
      <c r="A155" s="127"/>
      <c r="B155" s="154" t="s">
        <v>1686</v>
      </c>
      <c r="C155" s="155" t="s">
        <v>600</v>
      </c>
      <c r="D155" s="155" t="s">
        <v>1483</v>
      </c>
      <c r="E155" s="155"/>
      <c r="F155" s="167">
        <v>99</v>
      </c>
    </row>
    <row r="156" spans="1:6" ht="19.5" customHeight="1">
      <c r="A156" s="127"/>
      <c r="B156" s="125" t="s">
        <v>771</v>
      </c>
      <c r="C156" s="122" t="s">
        <v>600</v>
      </c>
      <c r="D156" s="122" t="s">
        <v>1483</v>
      </c>
      <c r="E156" s="122" t="s">
        <v>1616</v>
      </c>
      <c r="F156" s="166">
        <v>99</v>
      </c>
    </row>
    <row r="157" spans="1:6" ht="19.5" customHeight="1">
      <c r="A157" s="127"/>
      <c r="B157" s="125"/>
      <c r="C157" s="122"/>
      <c r="D157" s="122"/>
      <c r="E157" s="122"/>
      <c r="F157" s="166"/>
    </row>
    <row r="158" spans="1:6" ht="102" customHeight="1">
      <c r="A158" s="162"/>
      <c r="B158" s="154" t="s">
        <v>1484</v>
      </c>
      <c r="C158" s="155" t="s">
        <v>600</v>
      </c>
      <c r="D158" s="155" t="s">
        <v>1526</v>
      </c>
      <c r="E158" s="155"/>
      <c r="F158" s="167">
        <v>214.2</v>
      </c>
    </row>
    <row r="159" spans="1:6" ht="19.5" customHeight="1">
      <c r="A159" s="127"/>
      <c r="B159" s="158" t="s">
        <v>771</v>
      </c>
      <c r="C159" s="155" t="s">
        <v>600</v>
      </c>
      <c r="D159" s="155" t="s">
        <v>1526</v>
      </c>
      <c r="E159" s="159" t="s">
        <v>1616</v>
      </c>
      <c r="F159" s="168">
        <v>214.2</v>
      </c>
    </row>
    <row r="160" spans="1:6" ht="18.75" customHeight="1">
      <c r="A160" s="127"/>
      <c r="B160" s="125"/>
      <c r="C160" s="122"/>
      <c r="D160" s="122"/>
      <c r="E160" s="122"/>
      <c r="F160" s="166"/>
    </row>
    <row r="161" spans="1:6" ht="54" customHeight="1">
      <c r="A161" s="127"/>
      <c r="B161" s="123" t="s">
        <v>1362</v>
      </c>
      <c r="C161" s="124" t="s">
        <v>600</v>
      </c>
      <c r="D161" s="124" t="s">
        <v>1361</v>
      </c>
      <c r="E161" s="124"/>
      <c r="F161" s="167">
        <f>F162</f>
        <v>200</v>
      </c>
    </row>
    <row r="162" spans="1:6" ht="21.75" customHeight="1">
      <c r="A162" s="127"/>
      <c r="B162" s="125" t="s">
        <v>771</v>
      </c>
      <c r="C162" s="122" t="s">
        <v>600</v>
      </c>
      <c r="D162" s="122" t="s">
        <v>1361</v>
      </c>
      <c r="E162" s="122" t="s">
        <v>1616</v>
      </c>
      <c r="F162" s="166">
        <v>200</v>
      </c>
    </row>
    <row r="163" spans="1:6" ht="18.75">
      <c r="A163" s="127"/>
      <c r="B163" s="125"/>
      <c r="C163" s="122"/>
      <c r="D163" s="122"/>
      <c r="E163" s="122"/>
      <c r="F163" s="166"/>
    </row>
    <row r="164" spans="1:6" ht="112.5">
      <c r="A164" s="127"/>
      <c r="B164" s="123" t="s">
        <v>1408</v>
      </c>
      <c r="C164" s="124" t="s">
        <v>600</v>
      </c>
      <c r="D164" s="124" t="s">
        <v>1372</v>
      </c>
      <c r="E164" s="122"/>
      <c r="F164" s="167">
        <f>F165</f>
        <v>547.4</v>
      </c>
    </row>
    <row r="165" spans="1:6" ht="24" customHeight="1">
      <c r="A165" s="127"/>
      <c r="B165" s="125" t="s">
        <v>771</v>
      </c>
      <c r="C165" s="122" t="s">
        <v>600</v>
      </c>
      <c r="D165" s="122" t="s">
        <v>1372</v>
      </c>
      <c r="E165" s="122" t="s">
        <v>1616</v>
      </c>
      <c r="F165" s="166">
        <v>547.4</v>
      </c>
    </row>
    <row r="166" spans="1:6" ht="18.75">
      <c r="A166" s="127"/>
      <c r="B166" s="125"/>
      <c r="C166" s="122"/>
      <c r="D166" s="122"/>
      <c r="E166" s="122"/>
      <c r="F166" s="166"/>
    </row>
    <row r="167" spans="1:6" ht="18" customHeight="1">
      <c r="A167" s="127"/>
      <c r="B167" s="123" t="s">
        <v>1097</v>
      </c>
      <c r="C167" s="124" t="s">
        <v>1096</v>
      </c>
      <c r="D167" s="122"/>
      <c r="E167" s="122"/>
      <c r="F167" s="165">
        <f>F168</f>
        <v>4640</v>
      </c>
    </row>
    <row r="168" spans="1:6" ht="36.75" customHeight="1">
      <c r="A168" s="127"/>
      <c r="B168" s="123" t="s">
        <v>1506</v>
      </c>
      <c r="C168" s="124" t="s">
        <v>1096</v>
      </c>
      <c r="D168" s="124" t="s">
        <v>1316</v>
      </c>
      <c r="E168" s="122"/>
      <c r="F168" s="165">
        <f>F169</f>
        <v>4640</v>
      </c>
    </row>
    <row r="169" spans="1:6" ht="92.25" customHeight="1">
      <c r="A169" s="127"/>
      <c r="B169" s="123" t="s">
        <v>1507</v>
      </c>
      <c r="C169" s="124" t="s">
        <v>1096</v>
      </c>
      <c r="D169" s="124" t="s">
        <v>1317</v>
      </c>
      <c r="E169" s="124"/>
      <c r="F169" s="167">
        <f>F170</f>
        <v>4640</v>
      </c>
    </row>
    <row r="170" spans="1:6" ht="18.75">
      <c r="A170" s="127"/>
      <c r="B170" s="125" t="s">
        <v>1098</v>
      </c>
      <c r="C170" s="122" t="s">
        <v>1096</v>
      </c>
      <c r="D170" s="122" t="s">
        <v>1317</v>
      </c>
      <c r="E170" s="122" t="s">
        <v>1618</v>
      </c>
      <c r="F170" s="166">
        <v>4640</v>
      </c>
    </row>
    <row r="171" spans="1:6" ht="18.75">
      <c r="A171" s="127"/>
      <c r="B171" s="125"/>
      <c r="C171" s="122"/>
      <c r="D171" s="122"/>
      <c r="E171" s="122"/>
      <c r="F171" s="166"/>
    </row>
    <row r="172" spans="1:6" ht="23.25" customHeight="1">
      <c r="A172" s="127"/>
      <c r="B172" s="123" t="s">
        <v>934</v>
      </c>
      <c r="C172" s="124" t="s">
        <v>421</v>
      </c>
      <c r="D172" s="124"/>
      <c r="E172" s="124"/>
      <c r="F172" s="165">
        <f>F173</f>
        <v>31745.188069999997</v>
      </c>
    </row>
    <row r="173" spans="1:6" ht="37.5" customHeight="1">
      <c r="A173" s="127"/>
      <c r="B173" s="154" t="s">
        <v>1691</v>
      </c>
      <c r="C173" s="155" t="s">
        <v>421</v>
      </c>
      <c r="D173" s="155" t="s">
        <v>1452</v>
      </c>
      <c r="E173" s="155"/>
      <c r="F173" s="167">
        <f>F174+F177+F183+F186+F180</f>
        <v>31745.188069999997</v>
      </c>
    </row>
    <row r="174" spans="1:6" ht="96" customHeight="1">
      <c r="A174" s="127"/>
      <c r="B174" s="123" t="s">
        <v>1692</v>
      </c>
      <c r="C174" s="124" t="s">
        <v>421</v>
      </c>
      <c r="D174" s="124" t="s">
        <v>1318</v>
      </c>
      <c r="E174" s="124"/>
      <c r="F174" s="167">
        <f>F175</f>
        <v>12503.23007</v>
      </c>
    </row>
    <row r="175" spans="1:6" ht="28.5" customHeight="1">
      <c r="A175" s="127"/>
      <c r="B175" s="125" t="s">
        <v>771</v>
      </c>
      <c r="C175" s="122" t="s">
        <v>421</v>
      </c>
      <c r="D175" s="122" t="s">
        <v>1318</v>
      </c>
      <c r="E175" s="122" t="s">
        <v>1616</v>
      </c>
      <c r="F175" s="168">
        <f>11829.9+1885.28807-1211.958</f>
        <v>12503.23007</v>
      </c>
    </row>
    <row r="176" spans="1:6" ht="19.5" customHeight="1">
      <c r="A176" s="127"/>
      <c r="B176" s="125"/>
      <c r="C176" s="122"/>
      <c r="D176" s="122"/>
      <c r="E176" s="122"/>
      <c r="F176" s="168"/>
    </row>
    <row r="177" spans="1:6" ht="98.25" customHeight="1">
      <c r="A177" s="127"/>
      <c r="B177" s="154" t="s">
        <v>1693</v>
      </c>
      <c r="C177" s="155" t="s">
        <v>421</v>
      </c>
      <c r="D177" s="155" t="s">
        <v>1657</v>
      </c>
      <c r="E177" s="155"/>
      <c r="F177" s="167">
        <f>F178</f>
        <v>14000</v>
      </c>
    </row>
    <row r="178" spans="1:6" ht="22.5" customHeight="1">
      <c r="A178" s="127"/>
      <c r="B178" s="125" t="s">
        <v>771</v>
      </c>
      <c r="C178" s="159" t="s">
        <v>421</v>
      </c>
      <c r="D178" s="159" t="s">
        <v>1657</v>
      </c>
      <c r="E178" s="122" t="s">
        <v>1616</v>
      </c>
      <c r="F178" s="168">
        <v>14000</v>
      </c>
    </row>
    <row r="179" spans="1:6" ht="18.75" customHeight="1">
      <c r="A179" s="127"/>
      <c r="B179" s="125"/>
      <c r="C179" s="159"/>
      <c r="D179" s="159"/>
      <c r="E179" s="122"/>
      <c r="F179" s="168"/>
    </row>
    <row r="180" spans="1:6" ht="93" customHeight="1">
      <c r="A180" s="127"/>
      <c r="B180" s="154" t="s">
        <v>1694</v>
      </c>
      <c r="C180" s="155" t="s">
        <v>421</v>
      </c>
      <c r="D180" s="155" t="s">
        <v>1667</v>
      </c>
      <c r="E180" s="155"/>
      <c r="F180" s="167">
        <f>F181</f>
        <v>998.958</v>
      </c>
    </row>
    <row r="181" spans="1:6" ht="18.75" customHeight="1">
      <c r="A181" s="127"/>
      <c r="B181" s="125" t="s">
        <v>771</v>
      </c>
      <c r="C181" s="159" t="s">
        <v>421</v>
      </c>
      <c r="D181" s="159" t="s">
        <v>1667</v>
      </c>
      <c r="E181" s="122" t="s">
        <v>1616</v>
      </c>
      <c r="F181" s="168">
        <v>998.958</v>
      </c>
    </row>
    <row r="182" spans="1:6" ht="18.75" customHeight="1">
      <c r="A182" s="127"/>
      <c r="B182" s="125"/>
      <c r="C182" s="122"/>
      <c r="D182" s="122"/>
      <c r="E182" s="122"/>
      <c r="F182" s="168"/>
    </row>
    <row r="183" spans="1:6" ht="167.25" customHeight="1">
      <c r="A183" s="127"/>
      <c r="B183" s="154" t="s">
        <v>1695</v>
      </c>
      <c r="C183" s="155" t="s">
        <v>421</v>
      </c>
      <c r="D183" s="155" t="s">
        <v>1658</v>
      </c>
      <c r="E183" s="155"/>
      <c r="F183" s="167">
        <f>F184</f>
        <v>4030</v>
      </c>
    </row>
    <row r="184" spans="1:6" ht="24.75" customHeight="1">
      <c r="A184" s="127"/>
      <c r="B184" s="125" t="s">
        <v>771</v>
      </c>
      <c r="C184" s="122" t="s">
        <v>421</v>
      </c>
      <c r="D184" s="122" t="s">
        <v>1658</v>
      </c>
      <c r="E184" s="122" t="s">
        <v>1616</v>
      </c>
      <c r="F184" s="168">
        <v>4030</v>
      </c>
    </row>
    <row r="185" spans="1:6" ht="21" customHeight="1">
      <c r="A185" s="127"/>
      <c r="B185" s="125"/>
      <c r="C185" s="122"/>
      <c r="D185" s="122"/>
      <c r="E185" s="122"/>
      <c r="F185" s="168"/>
    </row>
    <row r="186" spans="1:6" ht="168.75" customHeight="1">
      <c r="A186" s="127"/>
      <c r="B186" s="154" t="s">
        <v>1696</v>
      </c>
      <c r="C186" s="155" t="s">
        <v>421</v>
      </c>
      <c r="D186" s="155" t="s">
        <v>1666</v>
      </c>
      <c r="E186" s="155"/>
      <c r="F186" s="167">
        <f>F187</f>
        <v>213</v>
      </c>
    </row>
    <row r="187" spans="1:6" ht="21.75" customHeight="1">
      <c r="A187" s="127"/>
      <c r="B187" s="125" t="s">
        <v>771</v>
      </c>
      <c r="C187" s="122" t="s">
        <v>421</v>
      </c>
      <c r="D187" s="122" t="s">
        <v>1666</v>
      </c>
      <c r="E187" s="122" t="s">
        <v>1616</v>
      </c>
      <c r="F187" s="168">
        <v>213</v>
      </c>
    </row>
    <row r="188" spans="1:6" ht="21" customHeight="1">
      <c r="A188" s="127"/>
      <c r="B188" s="125"/>
      <c r="C188" s="122"/>
      <c r="D188" s="122"/>
      <c r="E188" s="122"/>
      <c r="F188" s="168"/>
    </row>
    <row r="189" spans="1:6" s="134" customFormat="1" ht="37.5">
      <c r="A189" s="127"/>
      <c r="B189" s="123" t="s">
        <v>316</v>
      </c>
      <c r="C189" s="124" t="s">
        <v>470</v>
      </c>
      <c r="D189" s="124"/>
      <c r="E189" s="124"/>
      <c r="F189" s="165">
        <f>SUM(F190,F193,F196,F199,F206,F213)</f>
        <v>1880</v>
      </c>
    </row>
    <row r="190" spans="1:6" s="134" customFormat="1" ht="58.5" customHeight="1">
      <c r="A190" s="127"/>
      <c r="B190" s="123" t="s">
        <v>1008</v>
      </c>
      <c r="C190" s="124" t="s">
        <v>470</v>
      </c>
      <c r="D190" s="124" t="s">
        <v>1319</v>
      </c>
      <c r="E190" s="124"/>
      <c r="F190" s="165">
        <f>F191</f>
        <v>520</v>
      </c>
    </row>
    <row r="191" spans="1:6" ht="27.75" customHeight="1">
      <c r="A191" s="127"/>
      <c r="B191" s="125" t="s">
        <v>771</v>
      </c>
      <c r="C191" s="122" t="s">
        <v>470</v>
      </c>
      <c r="D191" s="122" t="s">
        <v>1319</v>
      </c>
      <c r="E191" s="122" t="s">
        <v>1616</v>
      </c>
      <c r="F191" s="166">
        <v>520</v>
      </c>
    </row>
    <row r="192" spans="1:6" ht="17.25" customHeight="1">
      <c r="A192" s="127"/>
      <c r="B192" s="125"/>
      <c r="C192" s="122"/>
      <c r="D192" s="122"/>
      <c r="E192" s="122"/>
      <c r="F192" s="166"/>
    </row>
    <row r="193" spans="1:6" ht="93" customHeight="1">
      <c r="A193" s="127"/>
      <c r="B193" s="123" t="s">
        <v>1386</v>
      </c>
      <c r="C193" s="124" t="s">
        <v>470</v>
      </c>
      <c r="D193" s="124" t="s">
        <v>1385</v>
      </c>
      <c r="E193" s="124"/>
      <c r="F193" s="167">
        <f>F194</f>
        <v>280</v>
      </c>
    </row>
    <row r="194" spans="1:6" ht="23.25" customHeight="1">
      <c r="A194" s="127"/>
      <c r="B194" s="125" t="s">
        <v>771</v>
      </c>
      <c r="C194" s="122" t="s">
        <v>470</v>
      </c>
      <c r="D194" s="122" t="s">
        <v>1385</v>
      </c>
      <c r="E194" s="122" t="s">
        <v>1616</v>
      </c>
      <c r="F194" s="166">
        <v>280</v>
      </c>
    </row>
    <row r="195" spans="1:6" ht="19.5" customHeight="1">
      <c r="A195" s="127"/>
      <c r="B195" s="125"/>
      <c r="C195" s="122"/>
      <c r="D195" s="122"/>
      <c r="E195" s="122"/>
      <c r="F195" s="166"/>
    </row>
    <row r="196" spans="1:6" ht="76.5" customHeight="1">
      <c r="A196" s="127"/>
      <c r="B196" s="123" t="s">
        <v>1427</v>
      </c>
      <c r="C196" s="124" t="s">
        <v>470</v>
      </c>
      <c r="D196" s="124" t="s">
        <v>1387</v>
      </c>
      <c r="E196" s="124"/>
      <c r="F196" s="167">
        <f>F197</f>
        <v>420</v>
      </c>
    </row>
    <row r="197" spans="1:6" ht="23.25" customHeight="1">
      <c r="A197" s="127"/>
      <c r="B197" s="125" t="s">
        <v>771</v>
      </c>
      <c r="C197" s="122" t="s">
        <v>470</v>
      </c>
      <c r="D197" s="122" t="s">
        <v>1387</v>
      </c>
      <c r="E197" s="122" t="s">
        <v>1616</v>
      </c>
      <c r="F197" s="166">
        <v>420</v>
      </c>
    </row>
    <row r="198" spans="1:6" ht="18.75">
      <c r="A198" s="127"/>
      <c r="B198" s="125"/>
      <c r="C198" s="122"/>
      <c r="D198" s="122"/>
      <c r="E198" s="122"/>
      <c r="F198" s="166"/>
    </row>
    <row r="199" spans="1:6" ht="39" customHeight="1">
      <c r="A199" s="127"/>
      <c r="B199" s="123" t="s">
        <v>1485</v>
      </c>
      <c r="C199" s="124" t="s">
        <v>470</v>
      </c>
      <c r="D199" s="124" t="s">
        <v>1421</v>
      </c>
      <c r="E199" s="124"/>
      <c r="F199" s="165">
        <f>SUM(F200,F203)</f>
        <v>50</v>
      </c>
    </row>
    <row r="200" spans="1:6" ht="74.25" customHeight="1">
      <c r="A200" s="127"/>
      <c r="B200" s="126" t="s">
        <v>1486</v>
      </c>
      <c r="C200" s="124" t="s">
        <v>470</v>
      </c>
      <c r="D200" s="124" t="s">
        <v>1394</v>
      </c>
      <c r="E200" s="124"/>
      <c r="F200" s="165">
        <f>F201</f>
        <v>15</v>
      </c>
    </row>
    <row r="201" spans="1:6" ht="26.25" customHeight="1">
      <c r="A201" s="127"/>
      <c r="B201" s="125" t="s">
        <v>771</v>
      </c>
      <c r="C201" s="122" t="s">
        <v>470</v>
      </c>
      <c r="D201" s="122" t="s">
        <v>1394</v>
      </c>
      <c r="E201" s="122" t="s">
        <v>1616</v>
      </c>
      <c r="F201" s="166">
        <v>15</v>
      </c>
    </row>
    <row r="202" spans="1:6" ht="18.75">
      <c r="A202" s="127"/>
      <c r="B202" s="125"/>
      <c r="C202" s="122"/>
      <c r="D202" s="122"/>
      <c r="E202" s="122"/>
      <c r="F202" s="166"/>
    </row>
    <row r="203" spans="1:6" ht="73.5" customHeight="1">
      <c r="A203" s="127"/>
      <c r="B203" s="126" t="s">
        <v>1487</v>
      </c>
      <c r="C203" s="124" t="s">
        <v>470</v>
      </c>
      <c r="D203" s="124" t="s">
        <v>1488</v>
      </c>
      <c r="E203" s="124"/>
      <c r="F203" s="165">
        <f>F204</f>
        <v>35</v>
      </c>
    </row>
    <row r="204" spans="1:6" ht="23.25" customHeight="1">
      <c r="A204" s="127"/>
      <c r="B204" s="125" t="s">
        <v>771</v>
      </c>
      <c r="C204" s="122" t="s">
        <v>470</v>
      </c>
      <c r="D204" s="122" t="s">
        <v>1488</v>
      </c>
      <c r="E204" s="122" t="s">
        <v>1616</v>
      </c>
      <c r="F204" s="166">
        <v>35</v>
      </c>
    </row>
    <row r="205" spans="1:6" ht="18.75">
      <c r="A205" s="127"/>
      <c r="B205" s="125"/>
      <c r="C205" s="122"/>
      <c r="D205" s="122"/>
      <c r="E205" s="122"/>
      <c r="F205" s="166"/>
    </row>
    <row r="206" spans="1:6" ht="37.5" customHeight="1">
      <c r="A206" s="127"/>
      <c r="B206" s="123" t="s">
        <v>1508</v>
      </c>
      <c r="C206" s="124" t="s">
        <v>470</v>
      </c>
      <c r="D206" s="124" t="s">
        <v>1370</v>
      </c>
      <c r="E206" s="122"/>
      <c r="F206" s="165">
        <f>F207+F210</f>
        <v>300</v>
      </c>
    </row>
    <row r="207" spans="1:6" ht="75">
      <c r="A207" s="127"/>
      <c r="B207" s="147" t="s">
        <v>1509</v>
      </c>
      <c r="C207" s="124" t="s">
        <v>470</v>
      </c>
      <c r="D207" s="124" t="s">
        <v>1392</v>
      </c>
      <c r="E207" s="122"/>
      <c r="F207" s="165">
        <f>F208</f>
        <v>200</v>
      </c>
    </row>
    <row r="208" spans="1:6" ht="24" customHeight="1">
      <c r="A208" s="127"/>
      <c r="B208" s="125" t="s">
        <v>771</v>
      </c>
      <c r="C208" s="122" t="s">
        <v>470</v>
      </c>
      <c r="D208" s="122" t="s">
        <v>1392</v>
      </c>
      <c r="E208" s="122" t="s">
        <v>1616</v>
      </c>
      <c r="F208" s="166">
        <v>200</v>
      </c>
    </row>
    <row r="209" spans="1:6" ht="21.75" customHeight="1">
      <c r="A209" s="127"/>
      <c r="B209" s="125"/>
      <c r="C209" s="122"/>
      <c r="D209" s="122"/>
      <c r="E209" s="122"/>
      <c r="F209" s="166"/>
    </row>
    <row r="210" spans="1:6" s="134" customFormat="1" ht="77.25" customHeight="1">
      <c r="A210" s="127"/>
      <c r="B210" s="147" t="s">
        <v>1510</v>
      </c>
      <c r="C210" s="124" t="s">
        <v>470</v>
      </c>
      <c r="D210" s="124" t="s">
        <v>1467</v>
      </c>
      <c r="E210" s="124"/>
      <c r="F210" s="165">
        <f>F211</f>
        <v>100</v>
      </c>
    </row>
    <row r="211" spans="1:6" ht="21.75" customHeight="1">
      <c r="A211" s="127"/>
      <c r="B211" s="125" t="s">
        <v>771</v>
      </c>
      <c r="C211" s="122" t="s">
        <v>470</v>
      </c>
      <c r="D211" s="122" t="s">
        <v>1467</v>
      </c>
      <c r="E211" s="122" t="s">
        <v>1616</v>
      </c>
      <c r="F211" s="166">
        <v>100</v>
      </c>
    </row>
    <row r="212" spans="1:6" ht="21.75" customHeight="1">
      <c r="A212" s="127"/>
      <c r="B212" s="125"/>
      <c r="C212" s="122"/>
      <c r="D212" s="122"/>
      <c r="E212" s="122"/>
      <c r="F212" s="166"/>
    </row>
    <row r="213" spans="1:6" ht="54" customHeight="1">
      <c r="A213" s="127"/>
      <c r="B213" s="123" t="s">
        <v>1511</v>
      </c>
      <c r="C213" s="124" t="s">
        <v>470</v>
      </c>
      <c r="D213" s="124" t="s">
        <v>1473</v>
      </c>
      <c r="E213" s="124"/>
      <c r="F213" s="165">
        <f>SUM(F214,F217,F220)</f>
        <v>310</v>
      </c>
    </row>
    <row r="214" spans="1:6" ht="77.25" customHeight="1">
      <c r="A214" s="127"/>
      <c r="B214" s="123" t="s">
        <v>1531</v>
      </c>
      <c r="C214" s="124" t="s">
        <v>470</v>
      </c>
      <c r="D214" s="124" t="s">
        <v>1532</v>
      </c>
      <c r="E214" s="124"/>
      <c r="F214" s="165">
        <f>F215</f>
        <v>80</v>
      </c>
    </row>
    <row r="215" spans="1:6" ht="18.75" customHeight="1">
      <c r="A215" s="127"/>
      <c r="B215" s="125" t="s">
        <v>771</v>
      </c>
      <c r="C215" s="122" t="s">
        <v>470</v>
      </c>
      <c r="D215" s="122" t="s">
        <v>1532</v>
      </c>
      <c r="E215" s="122" t="s">
        <v>1616</v>
      </c>
      <c r="F215" s="166">
        <v>80</v>
      </c>
    </row>
    <row r="216" spans="1:6" ht="18.75" customHeight="1">
      <c r="A216" s="127"/>
      <c r="B216" s="125"/>
      <c r="C216" s="122"/>
      <c r="D216" s="122"/>
      <c r="E216" s="122"/>
      <c r="F216" s="166"/>
    </row>
    <row r="217" spans="1:6" ht="94.5" customHeight="1">
      <c r="A217" s="127"/>
      <c r="B217" s="123" t="s">
        <v>1512</v>
      </c>
      <c r="C217" s="124" t="s">
        <v>470</v>
      </c>
      <c r="D217" s="124" t="s">
        <v>1474</v>
      </c>
      <c r="E217" s="124"/>
      <c r="F217" s="165">
        <f>F218</f>
        <v>140</v>
      </c>
    </row>
    <row r="218" spans="1:6" ht="18.75" customHeight="1">
      <c r="A218" s="127"/>
      <c r="B218" s="125" t="s">
        <v>771</v>
      </c>
      <c r="C218" s="122" t="s">
        <v>470</v>
      </c>
      <c r="D218" s="122" t="s">
        <v>1474</v>
      </c>
      <c r="E218" s="122" t="s">
        <v>1616</v>
      </c>
      <c r="F218" s="166">
        <v>140</v>
      </c>
    </row>
    <row r="219" spans="1:6" ht="18.75" customHeight="1">
      <c r="A219" s="127"/>
      <c r="B219" s="125"/>
      <c r="C219" s="122"/>
      <c r="D219" s="122"/>
      <c r="E219" s="122"/>
      <c r="F219" s="166"/>
    </row>
    <row r="220" spans="1:6" ht="72" customHeight="1">
      <c r="A220" s="127"/>
      <c r="B220" s="123" t="s">
        <v>1513</v>
      </c>
      <c r="C220" s="124" t="s">
        <v>470</v>
      </c>
      <c r="D220" s="124" t="s">
        <v>1475</v>
      </c>
      <c r="E220" s="124"/>
      <c r="F220" s="165">
        <f>F221</f>
        <v>90</v>
      </c>
    </row>
    <row r="221" spans="1:6" ht="18.75" customHeight="1">
      <c r="A221" s="127"/>
      <c r="B221" s="125" t="s">
        <v>1098</v>
      </c>
      <c r="C221" s="122" t="s">
        <v>470</v>
      </c>
      <c r="D221" s="122" t="s">
        <v>1475</v>
      </c>
      <c r="E221" s="122" t="s">
        <v>1618</v>
      </c>
      <c r="F221" s="166">
        <v>90</v>
      </c>
    </row>
    <row r="222" spans="1:6" ht="18.75">
      <c r="A222" s="127"/>
      <c r="B222" s="125"/>
      <c r="C222" s="122"/>
      <c r="D222" s="122"/>
      <c r="E222" s="122"/>
      <c r="F222" s="166"/>
    </row>
    <row r="223" spans="1:6" ht="18.75">
      <c r="A223" s="127"/>
      <c r="B223" s="123" t="s">
        <v>1288</v>
      </c>
      <c r="C223" s="124" t="s">
        <v>1287</v>
      </c>
      <c r="D223" s="124"/>
      <c r="E223" s="124"/>
      <c r="F223" s="165">
        <f>SUM(F224,F238,F254)</f>
        <v>10187.481</v>
      </c>
    </row>
    <row r="224" spans="1:6" ht="18.75">
      <c r="A224" s="127"/>
      <c r="B224" s="123" t="s">
        <v>1364</v>
      </c>
      <c r="C224" s="124" t="s">
        <v>1363</v>
      </c>
      <c r="D224" s="124"/>
      <c r="E224" s="124"/>
      <c r="F224" s="165">
        <f>F225+F231+F228</f>
        <v>3519.581</v>
      </c>
    </row>
    <row r="225" spans="1:6" ht="56.25">
      <c r="A225" s="127"/>
      <c r="B225" s="123" t="s">
        <v>1365</v>
      </c>
      <c r="C225" s="124" t="s">
        <v>1363</v>
      </c>
      <c r="D225" s="124" t="s">
        <v>1366</v>
      </c>
      <c r="E225" s="124"/>
      <c r="F225" s="167">
        <f>F226</f>
        <v>180</v>
      </c>
    </row>
    <row r="226" spans="1:6" ht="27" customHeight="1">
      <c r="A226" s="127"/>
      <c r="B226" s="125" t="s">
        <v>771</v>
      </c>
      <c r="C226" s="122" t="s">
        <v>1363</v>
      </c>
      <c r="D226" s="122" t="s">
        <v>1366</v>
      </c>
      <c r="E226" s="122" t="s">
        <v>1616</v>
      </c>
      <c r="F226" s="166">
        <v>180</v>
      </c>
    </row>
    <row r="227" spans="1:6" ht="21" customHeight="1">
      <c r="A227" s="127"/>
      <c r="B227" s="125"/>
      <c r="C227" s="122"/>
      <c r="D227" s="122"/>
      <c r="E227" s="122"/>
      <c r="F227" s="166"/>
    </row>
    <row r="228" spans="1:6" ht="57.75" customHeight="1">
      <c r="A228" s="127"/>
      <c r="B228" s="123" t="s">
        <v>1663</v>
      </c>
      <c r="C228" s="124" t="s">
        <v>1363</v>
      </c>
      <c r="D228" s="124" t="s">
        <v>1662</v>
      </c>
      <c r="E228" s="124"/>
      <c r="F228" s="173">
        <f>F229</f>
        <v>6.281</v>
      </c>
    </row>
    <row r="229" spans="1:6" ht="19.5" customHeight="1">
      <c r="A229" s="127"/>
      <c r="B229" s="125" t="s">
        <v>771</v>
      </c>
      <c r="C229" s="122" t="s">
        <v>1363</v>
      </c>
      <c r="D229" s="122" t="s">
        <v>1662</v>
      </c>
      <c r="E229" s="122" t="s">
        <v>1616</v>
      </c>
      <c r="F229" s="170">
        <v>6.281</v>
      </c>
    </row>
    <row r="230" spans="1:6" ht="21" customHeight="1">
      <c r="A230" s="127"/>
      <c r="B230" s="125"/>
      <c r="C230" s="122"/>
      <c r="D230" s="122"/>
      <c r="E230" s="122"/>
      <c r="F230" s="166"/>
    </row>
    <row r="231" spans="1:6" ht="35.25" customHeight="1">
      <c r="A231" s="127"/>
      <c r="B231" s="123" t="s">
        <v>1518</v>
      </c>
      <c r="C231" s="124" t="s">
        <v>1363</v>
      </c>
      <c r="D231" s="124" t="s">
        <v>1461</v>
      </c>
      <c r="E231" s="124"/>
      <c r="F231" s="173">
        <f>SUM(F232,F235)</f>
        <v>3333.3</v>
      </c>
    </row>
    <row r="232" spans="1:6" ht="112.5" customHeight="1">
      <c r="A232" s="127"/>
      <c r="B232" s="123" t="s">
        <v>1519</v>
      </c>
      <c r="C232" s="155" t="s">
        <v>1363</v>
      </c>
      <c r="D232" s="124" t="s">
        <v>1406</v>
      </c>
      <c r="E232" s="122"/>
      <c r="F232" s="173">
        <f>F233</f>
        <v>2833.3</v>
      </c>
    </row>
    <row r="233" spans="1:6" ht="18.75" customHeight="1">
      <c r="A233" s="127"/>
      <c r="B233" s="125" t="s">
        <v>814</v>
      </c>
      <c r="C233" s="122" t="s">
        <v>1363</v>
      </c>
      <c r="D233" s="122" t="s">
        <v>1406</v>
      </c>
      <c r="E233" s="122" t="s">
        <v>1620</v>
      </c>
      <c r="F233" s="170">
        <v>2833.3</v>
      </c>
    </row>
    <row r="234" spans="1:6" ht="18" customHeight="1">
      <c r="A234" s="127"/>
      <c r="B234" s="125"/>
      <c r="C234" s="122"/>
      <c r="D234" s="122"/>
      <c r="E234" s="122"/>
      <c r="F234" s="170"/>
    </row>
    <row r="235" spans="1:6" ht="116.25" customHeight="1">
      <c r="A235" s="127"/>
      <c r="B235" s="123" t="s">
        <v>1520</v>
      </c>
      <c r="C235" s="155" t="s">
        <v>1363</v>
      </c>
      <c r="D235" s="124" t="s">
        <v>1407</v>
      </c>
      <c r="E235" s="124"/>
      <c r="F235" s="173">
        <f>F236</f>
        <v>500</v>
      </c>
    </row>
    <row r="236" spans="1:6" ht="23.25" customHeight="1">
      <c r="A236" s="127"/>
      <c r="B236" s="125" t="s">
        <v>814</v>
      </c>
      <c r="C236" s="122" t="s">
        <v>1363</v>
      </c>
      <c r="D236" s="122" t="s">
        <v>1407</v>
      </c>
      <c r="E236" s="122" t="s">
        <v>1620</v>
      </c>
      <c r="F236" s="170">
        <v>500</v>
      </c>
    </row>
    <row r="237" spans="1:6" ht="23.25" customHeight="1">
      <c r="A237" s="127"/>
      <c r="B237" s="125"/>
      <c r="C237" s="122"/>
      <c r="D237" s="122"/>
      <c r="E237" s="122"/>
      <c r="F237" s="170"/>
    </row>
    <row r="238" spans="1:6" ht="22.5" customHeight="1">
      <c r="A238" s="127"/>
      <c r="B238" s="123" t="s">
        <v>1389</v>
      </c>
      <c r="C238" s="124" t="s">
        <v>1390</v>
      </c>
      <c r="D238" s="122"/>
      <c r="E238" s="122"/>
      <c r="F238" s="165">
        <f>SUM(F239,F246)</f>
        <v>6335.9</v>
      </c>
    </row>
    <row r="239" spans="1:6" ht="59.25" customHeight="1">
      <c r="A239" s="127"/>
      <c r="B239" s="123" t="s">
        <v>1679</v>
      </c>
      <c r="C239" s="124" t="s">
        <v>1390</v>
      </c>
      <c r="D239" s="124" t="s">
        <v>1422</v>
      </c>
      <c r="E239" s="124"/>
      <c r="F239" s="165">
        <f>SUM(F240,F243)</f>
        <v>1000</v>
      </c>
    </row>
    <row r="240" spans="1:6" ht="73.5" customHeight="1">
      <c r="A240" s="127"/>
      <c r="B240" s="123" t="s">
        <v>1680</v>
      </c>
      <c r="C240" s="124" t="s">
        <v>1390</v>
      </c>
      <c r="D240" s="124" t="s">
        <v>1391</v>
      </c>
      <c r="E240" s="124"/>
      <c r="F240" s="165">
        <f>F241</f>
        <v>700</v>
      </c>
    </row>
    <row r="241" spans="1:6" ht="23.25" customHeight="1">
      <c r="A241" s="127"/>
      <c r="B241" s="125" t="s">
        <v>771</v>
      </c>
      <c r="C241" s="122" t="s">
        <v>1390</v>
      </c>
      <c r="D241" s="122" t="s">
        <v>1391</v>
      </c>
      <c r="E241" s="122" t="s">
        <v>1616</v>
      </c>
      <c r="F241" s="166">
        <v>700</v>
      </c>
    </row>
    <row r="242" spans="1:6" ht="23.25" customHeight="1">
      <c r="A242" s="127"/>
      <c r="B242" s="125"/>
      <c r="C242" s="122"/>
      <c r="D242" s="122"/>
      <c r="E242" s="122"/>
      <c r="F242" s="166"/>
    </row>
    <row r="243" spans="1:6" ht="78.75" customHeight="1">
      <c r="A243" s="127"/>
      <c r="B243" s="123" t="s">
        <v>1681</v>
      </c>
      <c r="C243" s="124" t="s">
        <v>1390</v>
      </c>
      <c r="D243" s="124" t="s">
        <v>1464</v>
      </c>
      <c r="E243" s="124"/>
      <c r="F243" s="165">
        <f>F244</f>
        <v>300</v>
      </c>
    </row>
    <row r="244" spans="1:6" ht="35.25" customHeight="1">
      <c r="A244" s="127"/>
      <c r="B244" s="125" t="s">
        <v>357</v>
      </c>
      <c r="C244" s="122" t="s">
        <v>1390</v>
      </c>
      <c r="D244" s="122" t="s">
        <v>1464</v>
      </c>
      <c r="E244" s="122" t="s">
        <v>1620</v>
      </c>
      <c r="F244" s="166">
        <v>300</v>
      </c>
    </row>
    <row r="245" spans="1:6" ht="18.75" customHeight="1">
      <c r="A245" s="127"/>
      <c r="B245" s="125"/>
      <c r="C245" s="122"/>
      <c r="D245" s="122"/>
      <c r="E245" s="122"/>
      <c r="F245" s="166"/>
    </row>
    <row r="246" spans="1:6" ht="55.5" customHeight="1">
      <c r="A246" s="127"/>
      <c r="B246" s="123" t="s">
        <v>1684</v>
      </c>
      <c r="C246" s="124" t="s">
        <v>1390</v>
      </c>
      <c r="D246" s="124" t="s">
        <v>1449</v>
      </c>
      <c r="E246" s="124"/>
      <c r="F246" s="165">
        <f>F247+F251</f>
        <v>5335.9</v>
      </c>
    </row>
    <row r="247" spans="1:6" ht="149.25" customHeight="1">
      <c r="A247" s="127"/>
      <c r="B247" s="160" t="s">
        <v>1687</v>
      </c>
      <c r="C247" s="124" t="s">
        <v>1390</v>
      </c>
      <c r="D247" s="124" t="s">
        <v>1476</v>
      </c>
      <c r="E247" s="124"/>
      <c r="F247" s="165">
        <f>SUM(F248:F249)</f>
        <v>545.9</v>
      </c>
    </row>
    <row r="248" spans="1:6" ht="18" customHeight="1">
      <c r="A248" s="127"/>
      <c r="B248" s="125" t="s">
        <v>771</v>
      </c>
      <c r="C248" s="122" t="s">
        <v>1390</v>
      </c>
      <c r="D248" s="122" t="s">
        <v>1476</v>
      </c>
      <c r="E248" s="122" t="s">
        <v>1616</v>
      </c>
      <c r="F248" s="166">
        <v>107.4</v>
      </c>
    </row>
    <row r="249" spans="1:6" ht="39.75" customHeight="1">
      <c r="A249" s="127"/>
      <c r="B249" s="125" t="s">
        <v>357</v>
      </c>
      <c r="C249" s="122" t="s">
        <v>1390</v>
      </c>
      <c r="D249" s="122" t="s">
        <v>1476</v>
      </c>
      <c r="E249" s="122" t="s">
        <v>1620</v>
      </c>
      <c r="F249" s="166">
        <v>438.5</v>
      </c>
    </row>
    <row r="250" spans="1:6" ht="18" customHeight="1">
      <c r="A250" s="127"/>
      <c r="B250" s="125"/>
      <c r="C250" s="122"/>
      <c r="D250" s="122"/>
      <c r="E250" s="122"/>
      <c r="F250" s="166"/>
    </row>
    <row r="251" spans="1:6" ht="223.5" customHeight="1">
      <c r="A251" s="127"/>
      <c r="B251" s="160" t="s">
        <v>1688</v>
      </c>
      <c r="C251" s="155" t="s">
        <v>1390</v>
      </c>
      <c r="D251" s="155" t="s">
        <v>1466</v>
      </c>
      <c r="E251" s="155"/>
      <c r="F251" s="167">
        <f>F252</f>
        <v>4790</v>
      </c>
    </row>
    <row r="252" spans="1:6" ht="37.5" customHeight="1">
      <c r="A252" s="127"/>
      <c r="B252" s="125" t="s">
        <v>357</v>
      </c>
      <c r="C252" s="122" t="s">
        <v>1390</v>
      </c>
      <c r="D252" s="122" t="s">
        <v>1466</v>
      </c>
      <c r="E252" s="122" t="s">
        <v>1620</v>
      </c>
      <c r="F252" s="166">
        <v>4790</v>
      </c>
    </row>
    <row r="253" spans="1:6" ht="20.25" customHeight="1">
      <c r="A253" s="127"/>
      <c r="B253" s="125"/>
      <c r="C253" s="122"/>
      <c r="D253" s="122"/>
      <c r="E253" s="122"/>
      <c r="F253" s="166"/>
    </row>
    <row r="254" spans="1:6" ht="37.5">
      <c r="A254" s="127"/>
      <c r="B254" s="123" t="s">
        <v>1409</v>
      </c>
      <c r="C254" s="124" t="s">
        <v>1373</v>
      </c>
      <c r="D254" s="124"/>
      <c r="E254" s="124"/>
      <c r="F254" s="165">
        <f>F255</f>
        <v>332</v>
      </c>
    </row>
    <row r="255" spans="1:6" ht="93.75">
      <c r="A255" s="127"/>
      <c r="B255" s="123" t="s">
        <v>1375</v>
      </c>
      <c r="C255" s="124" t="s">
        <v>1373</v>
      </c>
      <c r="D255" s="124" t="s">
        <v>1374</v>
      </c>
      <c r="E255" s="124"/>
      <c r="F255" s="167">
        <f>SUM(F256:F256)</f>
        <v>332</v>
      </c>
    </row>
    <row r="256" spans="1:6" ht="93.75">
      <c r="A256" s="127"/>
      <c r="B256" s="125" t="s">
        <v>1414</v>
      </c>
      <c r="C256" s="122" t="s">
        <v>1373</v>
      </c>
      <c r="D256" s="122" t="s">
        <v>1374</v>
      </c>
      <c r="E256" s="122" t="s">
        <v>1615</v>
      </c>
      <c r="F256" s="166">
        <v>332</v>
      </c>
    </row>
    <row r="257" spans="1:6" ht="18.75">
      <c r="A257" s="127"/>
      <c r="B257" s="125"/>
      <c r="C257" s="122"/>
      <c r="D257" s="122"/>
      <c r="E257" s="122"/>
      <c r="F257" s="166"/>
    </row>
    <row r="258" spans="1:6" ht="18.75">
      <c r="A258" s="127"/>
      <c r="B258" s="123" t="s">
        <v>953</v>
      </c>
      <c r="C258" s="124" t="s">
        <v>950</v>
      </c>
      <c r="D258" s="124"/>
      <c r="E258" s="124"/>
      <c r="F258" s="165">
        <f>F259</f>
        <v>200</v>
      </c>
    </row>
    <row r="259" spans="1:6" ht="18.75">
      <c r="A259" s="127"/>
      <c r="B259" s="123" t="s">
        <v>1371</v>
      </c>
      <c r="C259" s="124" t="s">
        <v>825</v>
      </c>
      <c r="D259" s="124"/>
      <c r="E259" s="124"/>
      <c r="F259" s="165">
        <f>F260</f>
        <v>200</v>
      </c>
    </row>
    <row r="260" spans="1:6" ht="56.25" customHeight="1">
      <c r="A260" s="127"/>
      <c r="B260" s="123" t="s">
        <v>1527</v>
      </c>
      <c r="C260" s="124" t="s">
        <v>825</v>
      </c>
      <c r="D260" s="124" t="s">
        <v>1528</v>
      </c>
      <c r="E260" s="124"/>
      <c r="F260" s="165">
        <f>F261</f>
        <v>200</v>
      </c>
    </row>
    <row r="261" spans="1:6" ht="20.25" customHeight="1">
      <c r="A261" s="127"/>
      <c r="B261" s="125" t="s">
        <v>771</v>
      </c>
      <c r="C261" s="122" t="s">
        <v>825</v>
      </c>
      <c r="D261" s="122" t="s">
        <v>1528</v>
      </c>
      <c r="E261" s="122" t="s">
        <v>1616</v>
      </c>
      <c r="F261" s="166">
        <f>130+70</f>
        <v>200</v>
      </c>
    </row>
    <row r="262" spans="1:6" ht="20.25" customHeight="1">
      <c r="A262" s="127"/>
      <c r="B262" s="125"/>
      <c r="C262" s="122"/>
      <c r="D262" s="122"/>
      <c r="E262" s="122"/>
      <c r="F262" s="166"/>
    </row>
    <row r="263" spans="1:6" ht="18" customHeight="1">
      <c r="A263" s="127"/>
      <c r="B263" s="123" t="s">
        <v>946</v>
      </c>
      <c r="C263" s="124" t="s">
        <v>812</v>
      </c>
      <c r="D263" s="122"/>
      <c r="E263" s="122"/>
      <c r="F263" s="165">
        <f>SUM(F264,F268,F297,F305)</f>
        <v>22582.187230000003</v>
      </c>
    </row>
    <row r="264" spans="1:6" ht="27" customHeight="1">
      <c r="A264" s="127"/>
      <c r="B264" s="123" t="s">
        <v>315</v>
      </c>
      <c r="C264" s="124" t="s">
        <v>146</v>
      </c>
      <c r="D264" s="122"/>
      <c r="E264" s="122"/>
      <c r="F264" s="165">
        <f>F265</f>
        <v>3105.3</v>
      </c>
    </row>
    <row r="265" spans="1:6" ht="78" customHeight="1">
      <c r="A265" s="127"/>
      <c r="B265" s="146" t="s">
        <v>1009</v>
      </c>
      <c r="C265" s="124" t="s">
        <v>146</v>
      </c>
      <c r="D265" s="124" t="s">
        <v>1294</v>
      </c>
      <c r="E265" s="124"/>
      <c r="F265" s="167">
        <f>F266</f>
        <v>3105.3</v>
      </c>
    </row>
    <row r="266" spans="1:6" ht="24.75" customHeight="1">
      <c r="A266" s="127"/>
      <c r="B266" s="125" t="s">
        <v>814</v>
      </c>
      <c r="C266" s="122" t="s">
        <v>146</v>
      </c>
      <c r="D266" s="122" t="s">
        <v>1294</v>
      </c>
      <c r="E266" s="122" t="s">
        <v>1617</v>
      </c>
      <c r="F266" s="166">
        <v>3105.3</v>
      </c>
    </row>
    <row r="267" spans="1:6" ht="18" customHeight="1">
      <c r="A267" s="127"/>
      <c r="B267" s="125"/>
      <c r="C267" s="122"/>
      <c r="D267" s="122"/>
      <c r="E267" s="122"/>
      <c r="F267" s="166"/>
    </row>
    <row r="268" spans="1:6" ht="21" customHeight="1">
      <c r="A268" s="127"/>
      <c r="B268" s="123" t="s">
        <v>949</v>
      </c>
      <c r="C268" s="124" t="s">
        <v>84</v>
      </c>
      <c r="D268" s="122"/>
      <c r="E268" s="122"/>
      <c r="F268" s="165">
        <f>SUM(F270,F274,F281,F284,F287,F294)</f>
        <v>6852.03</v>
      </c>
    </row>
    <row r="269" spans="1:6" ht="21" customHeight="1">
      <c r="A269" s="127"/>
      <c r="B269" s="123"/>
      <c r="C269" s="124"/>
      <c r="D269" s="122"/>
      <c r="E269" s="122"/>
      <c r="F269" s="166"/>
    </row>
    <row r="270" spans="1:6" ht="36" customHeight="1">
      <c r="A270" s="127"/>
      <c r="B270" s="123" t="s">
        <v>1506</v>
      </c>
      <c r="C270" s="124" t="s">
        <v>84</v>
      </c>
      <c r="D270" s="155" t="s">
        <v>1316</v>
      </c>
      <c r="E270" s="155"/>
      <c r="F270" s="167">
        <f>F271</f>
        <v>150</v>
      </c>
    </row>
    <row r="271" spans="1:6" ht="81" customHeight="1">
      <c r="A271" s="127"/>
      <c r="B271" s="123" t="s">
        <v>1514</v>
      </c>
      <c r="C271" s="124" t="s">
        <v>84</v>
      </c>
      <c r="D271" s="124" t="s">
        <v>1412</v>
      </c>
      <c r="E271" s="122"/>
      <c r="F271" s="165">
        <v>150</v>
      </c>
    </row>
    <row r="272" spans="1:6" ht="27" customHeight="1">
      <c r="A272" s="127"/>
      <c r="B272" s="125" t="s">
        <v>814</v>
      </c>
      <c r="C272" s="122" t="s">
        <v>84</v>
      </c>
      <c r="D272" s="122" t="s">
        <v>1412</v>
      </c>
      <c r="E272" s="122" t="s">
        <v>1617</v>
      </c>
      <c r="F272" s="166">
        <v>150</v>
      </c>
    </row>
    <row r="273" spans="1:6" ht="18.75" customHeight="1">
      <c r="A273" s="127"/>
      <c r="B273" s="123"/>
      <c r="C273" s="124"/>
      <c r="D273" s="122"/>
      <c r="E273" s="122"/>
      <c r="F273" s="166"/>
    </row>
    <row r="274" spans="1:6" s="134" customFormat="1" ht="37.5">
      <c r="A274" s="127"/>
      <c r="B274" s="154" t="s">
        <v>1515</v>
      </c>
      <c r="C274" s="155" t="s">
        <v>84</v>
      </c>
      <c r="D274" s="155" t="s">
        <v>1460</v>
      </c>
      <c r="E274" s="155"/>
      <c r="F274" s="167">
        <f>SUM(F275,F278)</f>
        <v>1844.74</v>
      </c>
    </row>
    <row r="275" spans="1:6" s="134" customFormat="1" ht="74.25" customHeight="1">
      <c r="A275" s="127"/>
      <c r="B275" s="123" t="s">
        <v>1516</v>
      </c>
      <c r="C275" s="124" t="s">
        <v>84</v>
      </c>
      <c r="D275" s="124" t="s">
        <v>1388</v>
      </c>
      <c r="E275" s="124"/>
      <c r="F275" s="166">
        <f>F276</f>
        <v>1475.8</v>
      </c>
    </row>
    <row r="276" spans="1:6" s="134" customFormat="1" ht="18.75">
      <c r="A276" s="127"/>
      <c r="B276" s="125" t="s">
        <v>814</v>
      </c>
      <c r="C276" s="122" t="s">
        <v>84</v>
      </c>
      <c r="D276" s="122" t="s">
        <v>1388</v>
      </c>
      <c r="E276" s="122" t="s">
        <v>1617</v>
      </c>
      <c r="F276" s="166">
        <v>1475.8</v>
      </c>
    </row>
    <row r="277" spans="1:6" s="134" customFormat="1" ht="18.75">
      <c r="A277" s="127"/>
      <c r="B277" s="125"/>
      <c r="C277" s="122"/>
      <c r="D277" s="122"/>
      <c r="E277" s="122"/>
      <c r="F277" s="166"/>
    </row>
    <row r="278" spans="1:6" s="134" customFormat="1" ht="75">
      <c r="A278" s="127"/>
      <c r="B278" s="123" t="s">
        <v>1517</v>
      </c>
      <c r="C278" s="124" t="s">
        <v>84</v>
      </c>
      <c r="D278" s="124" t="s">
        <v>1393</v>
      </c>
      <c r="E278" s="124"/>
      <c r="F278" s="167">
        <f>F279</f>
        <v>368.94</v>
      </c>
    </row>
    <row r="279" spans="1:6" s="134" customFormat="1" ht="18.75">
      <c r="A279" s="127"/>
      <c r="B279" s="125" t="s">
        <v>814</v>
      </c>
      <c r="C279" s="122" t="s">
        <v>84</v>
      </c>
      <c r="D279" s="122" t="s">
        <v>1393</v>
      </c>
      <c r="E279" s="122" t="s">
        <v>1617</v>
      </c>
      <c r="F279" s="166">
        <v>368.94</v>
      </c>
    </row>
    <row r="280" spans="1:6" s="134" customFormat="1" ht="18.75">
      <c r="A280" s="127"/>
      <c r="B280" s="125"/>
      <c r="C280" s="122"/>
      <c r="D280" s="122"/>
      <c r="E280" s="122"/>
      <c r="F280" s="166"/>
    </row>
    <row r="281" spans="1:6" s="134" customFormat="1" ht="91.5" customHeight="1">
      <c r="A281" s="127"/>
      <c r="B281" s="123" t="s">
        <v>1010</v>
      </c>
      <c r="C281" s="124" t="s">
        <v>84</v>
      </c>
      <c r="D281" s="124" t="s">
        <v>1321</v>
      </c>
      <c r="E281" s="124"/>
      <c r="F281" s="167">
        <f>F282</f>
        <v>486.2</v>
      </c>
    </row>
    <row r="282" spans="1:6" s="134" customFormat="1" ht="18.75">
      <c r="A282" s="127"/>
      <c r="B282" s="125" t="s">
        <v>814</v>
      </c>
      <c r="C282" s="122" t="s">
        <v>84</v>
      </c>
      <c r="D282" s="122" t="s">
        <v>1321</v>
      </c>
      <c r="E282" s="122" t="s">
        <v>1617</v>
      </c>
      <c r="F282" s="166">
        <v>486.2</v>
      </c>
    </row>
    <row r="283" spans="1:6" ht="18" customHeight="1">
      <c r="A283" s="127"/>
      <c r="B283" s="125"/>
      <c r="C283" s="122"/>
      <c r="D283" s="122"/>
      <c r="E283" s="122"/>
      <c r="F283" s="166"/>
    </row>
    <row r="284" spans="1:6" s="134" customFormat="1" ht="75">
      <c r="A284" s="127"/>
      <c r="B284" s="123" t="s">
        <v>1011</v>
      </c>
      <c r="C284" s="124" t="s">
        <v>84</v>
      </c>
      <c r="D284" s="124" t="s">
        <v>1322</v>
      </c>
      <c r="E284" s="124"/>
      <c r="F284" s="165">
        <f>F285</f>
        <v>25.59</v>
      </c>
    </row>
    <row r="285" spans="1:6" s="134" customFormat="1" ht="24.75" customHeight="1">
      <c r="A285" s="127"/>
      <c r="B285" s="125" t="s">
        <v>814</v>
      </c>
      <c r="C285" s="122" t="s">
        <v>84</v>
      </c>
      <c r="D285" s="122" t="s">
        <v>1322</v>
      </c>
      <c r="E285" s="122" t="s">
        <v>1617</v>
      </c>
      <c r="F285" s="166">
        <v>25.59</v>
      </c>
    </row>
    <row r="286" spans="1:6" s="134" customFormat="1" ht="20.25" customHeight="1">
      <c r="A286" s="127"/>
      <c r="B286" s="125"/>
      <c r="C286" s="122"/>
      <c r="D286" s="122"/>
      <c r="E286" s="122"/>
      <c r="F286" s="166"/>
    </row>
    <row r="287" spans="1:6" s="134" customFormat="1" ht="39.75" customHeight="1">
      <c r="A287" s="127"/>
      <c r="B287" s="154" t="s">
        <v>1521</v>
      </c>
      <c r="C287" s="155" t="s">
        <v>84</v>
      </c>
      <c r="D287" s="155" t="s">
        <v>1462</v>
      </c>
      <c r="E287" s="155"/>
      <c r="F287" s="167">
        <f>SUM(F288,F291)</f>
        <v>3590.1</v>
      </c>
    </row>
    <row r="288" spans="1:6" s="134" customFormat="1" ht="74.25" customHeight="1">
      <c r="A288" s="127"/>
      <c r="B288" s="123" t="s">
        <v>1522</v>
      </c>
      <c r="C288" s="124" t="s">
        <v>84</v>
      </c>
      <c r="D288" s="124" t="s">
        <v>1450</v>
      </c>
      <c r="E288" s="124"/>
      <c r="F288" s="167">
        <f>F289</f>
        <v>2840.1</v>
      </c>
    </row>
    <row r="289" spans="1:6" ht="18.75">
      <c r="A289" s="127"/>
      <c r="B289" s="125" t="s">
        <v>814</v>
      </c>
      <c r="C289" s="122" t="s">
        <v>84</v>
      </c>
      <c r="D289" s="122" t="s">
        <v>1450</v>
      </c>
      <c r="E289" s="122" t="s">
        <v>1617</v>
      </c>
      <c r="F289" s="166">
        <v>2840.1</v>
      </c>
    </row>
    <row r="290" spans="1:6" ht="18.75">
      <c r="A290" s="127"/>
      <c r="B290" s="125"/>
      <c r="C290" s="122"/>
      <c r="D290" s="122"/>
      <c r="E290" s="122"/>
      <c r="F290" s="166"/>
    </row>
    <row r="291" spans="1:6" ht="78" customHeight="1">
      <c r="A291" s="127"/>
      <c r="B291" s="123" t="s">
        <v>1523</v>
      </c>
      <c r="C291" s="124" t="s">
        <v>84</v>
      </c>
      <c r="D291" s="124" t="s">
        <v>1450</v>
      </c>
      <c r="E291" s="124"/>
      <c r="F291" s="167">
        <f>F292</f>
        <v>750</v>
      </c>
    </row>
    <row r="292" spans="1:6" ht="24" customHeight="1">
      <c r="A292" s="127"/>
      <c r="B292" s="125" t="s">
        <v>814</v>
      </c>
      <c r="C292" s="122" t="s">
        <v>84</v>
      </c>
      <c r="D292" s="122" t="s">
        <v>1450</v>
      </c>
      <c r="E292" s="122" t="s">
        <v>1617</v>
      </c>
      <c r="F292" s="166">
        <f>350+400</f>
        <v>750</v>
      </c>
    </row>
    <row r="293" spans="1:6" ht="24" customHeight="1">
      <c r="A293" s="127"/>
      <c r="B293" s="125"/>
      <c r="C293" s="122"/>
      <c r="D293" s="122"/>
      <c r="E293" s="122"/>
      <c r="F293" s="166"/>
    </row>
    <row r="294" spans="1:6" ht="166.5" customHeight="1">
      <c r="A294" s="127"/>
      <c r="B294" s="123" t="s">
        <v>1405</v>
      </c>
      <c r="C294" s="124" t="s">
        <v>84</v>
      </c>
      <c r="D294" s="124" t="s">
        <v>1384</v>
      </c>
      <c r="E294" s="124"/>
      <c r="F294" s="167">
        <f>F295</f>
        <v>755.4</v>
      </c>
    </row>
    <row r="295" spans="1:6" ht="23.25" customHeight="1">
      <c r="A295" s="127"/>
      <c r="B295" s="125" t="s">
        <v>814</v>
      </c>
      <c r="C295" s="122" t="s">
        <v>84</v>
      </c>
      <c r="D295" s="122" t="s">
        <v>1384</v>
      </c>
      <c r="E295" s="122" t="s">
        <v>1617</v>
      </c>
      <c r="F295" s="166">
        <v>755.4</v>
      </c>
    </row>
    <row r="296" spans="1:6" ht="23.25" customHeight="1">
      <c r="A296" s="127"/>
      <c r="B296" s="125"/>
      <c r="C296" s="122"/>
      <c r="D296" s="122"/>
      <c r="E296" s="122"/>
      <c r="F296" s="166"/>
    </row>
    <row r="297" spans="1:6" ht="18" customHeight="1">
      <c r="A297" s="127"/>
      <c r="B297" s="123" t="s">
        <v>1267</v>
      </c>
      <c r="C297" s="124" t="s">
        <v>448</v>
      </c>
      <c r="D297" s="122"/>
      <c r="E297" s="122"/>
      <c r="F297" s="165">
        <f>F298</f>
        <v>12529.857230000001</v>
      </c>
    </row>
    <row r="298" spans="1:6" ht="59.25" customHeight="1">
      <c r="A298" s="127"/>
      <c r="B298" s="123" t="s">
        <v>1554</v>
      </c>
      <c r="C298" s="124" t="s">
        <v>448</v>
      </c>
      <c r="D298" s="155" t="s">
        <v>1451</v>
      </c>
      <c r="E298" s="122"/>
      <c r="F298" s="165">
        <f>SUM(F299,F302)</f>
        <v>12529.857230000001</v>
      </c>
    </row>
    <row r="299" spans="1:6" ht="153" customHeight="1">
      <c r="A299" s="127"/>
      <c r="B299" s="123" t="s">
        <v>1555</v>
      </c>
      <c r="C299" s="124" t="s">
        <v>448</v>
      </c>
      <c r="D299" s="124" t="s">
        <v>1552</v>
      </c>
      <c r="E299" s="124"/>
      <c r="F299" s="165">
        <f>F300</f>
        <v>1381</v>
      </c>
    </row>
    <row r="300" spans="1:6" ht="37.5" customHeight="1">
      <c r="A300" s="127"/>
      <c r="B300" s="125" t="s">
        <v>357</v>
      </c>
      <c r="C300" s="122" t="s">
        <v>448</v>
      </c>
      <c r="D300" s="122" t="s">
        <v>1552</v>
      </c>
      <c r="E300" s="122" t="s">
        <v>1620</v>
      </c>
      <c r="F300" s="166">
        <v>1381</v>
      </c>
    </row>
    <row r="301" spans="1:6" ht="15.75" customHeight="1">
      <c r="A301" s="127"/>
      <c r="B301" s="125"/>
      <c r="C301" s="122"/>
      <c r="D301" s="122"/>
      <c r="E301" s="122"/>
      <c r="F301" s="166"/>
    </row>
    <row r="302" spans="1:6" ht="151.5" customHeight="1">
      <c r="A302" s="127"/>
      <c r="B302" s="123" t="s">
        <v>1555</v>
      </c>
      <c r="C302" s="124" t="s">
        <v>448</v>
      </c>
      <c r="D302" s="124" t="s">
        <v>1553</v>
      </c>
      <c r="E302" s="124"/>
      <c r="F302" s="165">
        <f>F303</f>
        <v>11148.857230000001</v>
      </c>
    </row>
    <row r="303" spans="1:6" ht="39" customHeight="1">
      <c r="A303" s="127"/>
      <c r="B303" s="125" t="s">
        <v>357</v>
      </c>
      <c r="C303" s="122" t="s">
        <v>448</v>
      </c>
      <c r="D303" s="122" t="s">
        <v>1553</v>
      </c>
      <c r="E303" s="122" t="s">
        <v>1620</v>
      </c>
      <c r="F303" s="166">
        <f>10910.2+238.65723</f>
        <v>11148.857230000001</v>
      </c>
    </row>
    <row r="304" spans="1:6" ht="18" customHeight="1">
      <c r="A304" s="127"/>
      <c r="B304" s="125"/>
      <c r="C304" s="122"/>
      <c r="D304" s="122"/>
      <c r="E304" s="122"/>
      <c r="F304" s="166"/>
    </row>
    <row r="305" spans="1:6" ht="37.5">
      <c r="A305" s="127"/>
      <c r="B305" s="123" t="s">
        <v>190</v>
      </c>
      <c r="C305" s="124" t="s">
        <v>294</v>
      </c>
      <c r="D305" s="124"/>
      <c r="E305" s="124"/>
      <c r="F305" s="165">
        <f>F306</f>
        <v>95</v>
      </c>
    </row>
    <row r="306" spans="1:6" ht="93.75">
      <c r="A306" s="127"/>
      <c r="B306" s="123" t="s">
        <v>1628</v>
      </c>
      <c r="C306" s="124" t="s">
        <v>294</v>
      </c>
      <c r="D306" s="124" t="s">
        <v>1323</v>
      </c>
      <c r="E306" s="124"/>
      <c r="F306" s="167">
        <f>F307</f>
        <v>95</v>
      </c>
    </row>
    <row r="307" spans="1:6" ht="38.25" customHeight="1">
      <c r="A307" s="127"/>
      <c r="B307" s="125" t="s">
        <v>811</v>
      </c>
      <c r="C307" s="122" t="s">
        <v>294</v>
      </c>
      <c r="D307" s="122" t="s">
        <v>1323</v>
      </c>
      <c r="E307" s="122" t="s">
        <v>1619</v>
      </c>
      <c r="F307" s="166">
        <v>95</v>
      </c>
    </row>
    <row r="308" spans="1:6" ht="18" customHeight="1">
      <c r="A308" s="127"/>
      <c r="B308" s="125"/>
      <c r="C308" s="122"/>
      <c r="D308" s="122"/>
      <c r="E308" s="122"/>
      <c r="F308" s="166"/>
    </row>
    <row r="309" spans="1:6" ht="18" customHeight="1">
      <c r="A309" s="127"/>
      <c r="B309" s="123" t="s">
        <v>225</v>
      </c>
      <c r="C309" s="124" t="s">
        <v>226</v>
      </c>
      <c r="D309" s="122"/>
      <c r="E309" s="122"/>
      <c r="F309" s="165">
        <f>SUM(F310,F328,F351)</f>
        <v>55029.6</v>
      </c>
    </row>
    <row r="310" spans="1:6" ht="18" customHeight="1">
      <c r="A310" s="127"/>
      <c r="B310" s="123" t="s">
        <v>227</v>
      </c>
      <c r="C310" s="124" t="s">
        <v>738</v>
      </c>
      <c r="D310" s="124"/>
      <c r="E310" s="124"/>
      <c r="F310" s="165">
        <f>F311+F322+F319+F325</f>
        <v>14284.42144</v>
      </c>
    </row>
    <row r="311" spans="1:6" ht="55.5" customHeight="1">
      <c r="A311" s="127"/>
      <c r="B311" s="123" t="s">
        <v>1453</v>
      </c>
      <c r="C311" s="124" t="s">
        <v>738</v>
      </c>
      <c r="D311" s="124" t="s">
        <v>1454</v>
      </c>
      <c r="E311" s="124"/>
      <c r="F311" s="165">
        <f>SUM(F312,F315)</f>
        <v>6804.200000000001</v>
      </c>
    </row>
    <row r="312" spans="1:6" ht="74.25" customHeight="1">
      <c r="A312" s="127"/>
      <c r="B312" s="123" t="s">
        <v>1622</v>
      </c>
      <c r="C312" s="124" t="s">
        <v>738</v>
      </c>
      <c r="D312" s="124" t="s">
        <v>1425</v>
      </c>
      <c r="E312" s="124"/>
      <c r="F312" s="165">
        <f>SUM(F313:F313)</f>
        <v>6454.200000000001</v>
      </c>
    </row>
    <row r="313" spans="1:6" ht="38.25" customHeight="1">
      <c r="A313" s="127"/>
      <c r="B313" s="125" t="s">
        <v>935</v>
      </c>
      <c r="C313" s="122" t="s">
        <v>738</v>
      </c>
      <c r="D313" s="122" t="s">
        <v>1425</v>
      </c>
      <c r="E313" s="122" t="s">
        <v>1619</v>
      </c>
      <c r="F313" s="166">
        <f>8270.2-520-100-1196</f>
        <v>6454.200000000001</v>
      </c>
    </row>
    <row r="314" spans="1:6" ht="21" customHeight="1">
      <c r="A314" s="127"/>
      <c r="B314" s="125"/>
      <c r="C314" s="122"/>
      <c r="D314" s="122"/>
      <c r="E314" s="122"/>
      <c r="F314" s="166"/>
    </row>
    <row r="315" spans="1:6" ht="112.5" customHeight="1">
      <c r="A315" s="127"/>
      <c r="B315" s="123" t="s">
        <v>1433</v>
      </c>
      <c r="C315" s="124" t="s">
        <v>738</v>
      </c>
      <c r="D315" s="124" t="s">
        <v>1351</v>
      </c>
      <c r="E315" s="124"/>
      <c r="F315" s="165">
        <f>SUM(F316:F317)</f>
        <v>350</v>
      </c>
    </row>
    <row r="316" spans="1:6" ht="93.75" customHeight="1">
      <c r="A316" s="127"/>
      <c r="B316" s="125" t="s">
        <v>1414</v>
      </c>
      <c r="C316" s="122" t="s">
        <v>738</v>
      </c>
      <c r="D316" s="122" t="s">
        <v>1351</v>
      </c>
      <c r="E316" s="122" t="s">
        <v>1615</v>
      </c>
      <c r="F316" s="166">
        <v>100</v>
      </c>
    </row>
    <row r="317" spans="1:6" ht="20.25" customHeight="1">
      <c r="A317" s="127"/>
      <c r="B317" s="125" t="s">
        <v>771</v>
      </c>
      <c r="C317" s="122" t="s">
        <v>738</v>
      </c>
      <c r="D317" s="122" t="s">
        <v>1351</v>
      </c>
      <c r="E317" s="122" t="s">
        <v>1616</v>
      </c>
      <c r="F317" s="166">
        <f>250+257.9-257.9</f>
        <v>250</v>
      </c>
    </row>
    <row r="318" spans="1:6" ht="20.25" customHeight="1">
      <c r="A318" s="127"/>
      <c r="B318" s="125"/>
      <c r="C318" s="122"/>
      <c r="D318" s="122"/>
      <c r="E318" s="122"/>
      <c r="F318" s="166"/>
    </row>
    <row r="319" spans="1:6" ht="56.25" customHeight="1">
      <c r="A319" s="127"/>
      <c r="B319" s="123" t="s">
        <v>1669</v>
      </c>
      <c r="C319" s="155" t="s">
        <v>738</v>
      </c>
      <c r="D319" s="155" t="s">
        <v>1668</v>
      </c>
      <c r="E319" s="155"/>
      <c r="F319" s="167">
        <f>F320</f>
        <v>2064.22144</v>
      </c>
    </row>
    <row r="320" spans="1:6" ht="39.75" customHeight="1">
      <c r="A320" s="127"/>
      <c r="B320" s="125" t="s">
        <v>935</v>
      </c>
      <c r="C320" s="122" t="s">
        <v>738</v>
      </c>
      <c r="D320" s="122" t="s">
        <v>1668</v>
      </c>
      <c r="E320" s="122" t="s">
        <v>1619</v>
      </c>
      <c r="F320" s="166">
        <v>2064.22144</v>
      </c>
    </row>
    <row r="321" spans="1:6" ht="20.25" customHeight="1">
      <c r="A321" s="127"/>
      <c r="B321" s="125"/>
      <c r="C321" s="122"/>
      <c r="D321" s="122"/>
      <c r="E321" s="122"/>
      <c r="F321" s="166"/>
    </row>
    <row r="322" spans="1:6" s="134" customFormat="1" ht="72" customHeight="1">
      <c r="A322" s="127"/>
      <c r="B322" s="123" t="s">
        <v>1640</v>
      </c>
      <c r="C322" s="124" t="s">
        <v>738</v>
      </c>
      <c r="D322" s="124" t="s">
        <v>1639</v>
      </c>
      <c r="E322" s="124"/>
      <c r="F322" s="165">
        <f>F323</f>
        <v>2530</v>
      </c>
    </row>
    <row r="323" spans="1:6" ht="39" customHeight="1">
      <c r="A323" s="127"/>
      <c r="B323" s="125" t="s">
        <v>935</v>
      </c>
      <c r="C323" s="122" t="s">
        <v>738</v>
      </c>
      <c r="D323" s="122" t="s">
        <v>1639</v>
      </c>
      <c r="E323" s="122" t="s">
        <v>1619</v>
      </c>
      <c r="F323" s="166">
        <v>2530</v>
      </c>
    </row>
    <row r="324" spans="1:6" ht="23.25" customHeight="1">
      <c r="A324" s="127"/>
      <c r="B324" s="125"/>
      <c r="C324" s="122"/>
      <c r="D324" s="122"/>
      <c r="E324" s="122"/>
      <c r="F324" s="166"/>
    </row>
    <row r="325" spans="1:6" ht="53.25" customHeight="1">
      <c r="A325" s="174"/>
      <c r="B325" s="154" t="s">
        <v>1672</v>
      </c>
      <c r="C325" s="155" t="s">
        <v>738</v>
      </c>
      <c r="D325" s="155" t="s">
        <v>1671</v>
      </c>
      <c r="E325" s="155"/>
      <c r="F325" s="167">
        <f>F326</f>
        <v>2886</v>
      </c>
    </row>
    <row r="326" spans="1:6" ht="23.25" customHeight="1">
      <c r="A326" s="127"/>
      <c r="B326" s="125" t="s">
        <v>935</v>
      </c>
      <c r="C326" s="122" t="s">
        <v>738</v>
      </c>
      <c r="D326" s="122" t="s">
        <v>1671</v>
      </c>
      <c r="E326" s="122" t="s">
        <v>1619</v>
      </c>
      <c r="F326" s="166">
        <v>2886</v>
      </c>
    </row>
    <row r="327" spans="1:6" ht="20.25" customHeight="1">
      <c r="A327" s="127"/>
      <c r="B327" s="125"/>
      <c r="C327" s="122"/>
      <c r="D327" s="122"/>
      <c r="E327" s="122"/>
      <c r="F327" s="166"/>
    </row>
    <row r="328" spans="1:6" ht="18" customHeight="1">
      <c r="A328" s="127"/>
      <c r="B328" s="123" t="s">
        <v>1040</v>
      </c>
      <c r="C328" s="124" t="s">
        <v>1039</v>
      </c>
      <c r="D328" s="122"/>
      <c r="E328" s="122"/>
      <c r="F328" s="165">
        <f>SUM(F329,F342,F345,F348,F339)</f>
        <v>37485.17856</v>
      </c>
    </row>
    <row r="329" spans="1:6" ht="57" customHeight="1">
      <c r="A329" s="127"/>
      <c r="B329" s="123" t="s">
        <v>1453</v>
      </c>
      <c r="C329" s="124" t="s">
        <v>1039</v>
      </c>
      <c r="D329" s="124" t="s">
        <v>1454</v>
      </c>
      <c r="E329" s="122"/>
      <c r="F329" s="165">
        <f>SUM(F330,F333,F336)</f>
        <v>11547.5</v>
      </c>
    </row>
    <row r="330" spans="1:6" ht="113.25" customHeight="1">
      <c r="A330" s="127"/>
      <c r="B330" s="123" t="s">
        <v>1585</v>
      </c>
      <c r="C330" s="124" t="s">
        <v>1039</v>
      </c>
      <c r="D330" s="124" t="s">
        <v>1586</v>
      </c>
      <c r="E330" s="124"/>
      <c r="F330" s="165">
        <f>F331</f>
        <v>8083</v>
      </c>
    </row>
    <row r="331" spans="1:6" ht="36.75" customHeight="1">
      <c r="A331" s="127"/>
      <c r="B331" s="125" t="s">
        <v>935</v>
      </c>
      <c r="C331" s="122" t="s">
        <v>1039</v>
      </c>
      <c r="D331" s="122" t="s">
        <v>1586</v>
      </c>
      <c r="E331" s="122" t="s">
        <v>1619</v>
      </c>
      <c r="F331" s="166">
        <f>9017.4-130-25.064-0.036-69.3-710</f>
        <v>8083</v>
      </c>
    </row>
    <row r="332" spans="1:6" ht="21.75" customHeight="1">
      <c r="A332" s="127"/>
      <c r="B332" s="125"/>
      <c r="C332" s="122"/>
      <c r="D332" s="122"/>
      <c r="E332" s="122"/>
      <c r="F332" s="166"/>
    </row>
    <row r="333" spans="1:6" ht="102" customHeight="1">
      <c r="A333" s="127"/>
      <c r="B333" s="123" t="s">
        <v>1651</v>
      </c>
      <c r="C333" s="155" t="s">
        <v>1039</v>
      </c>
      <c r="D333" s="155" t="s">
        <v>1652</v>
      </c>
      <c r="E333" s="155"/>
      <c r="F333" s="167">
        <f>F334</f>
        <v>69.3</v>
      </c>
    </row>
    <row r="334" spans="1:6" ht="36.75" customHeight="1">
      <c r="A334" s="127"/>
      <c r="B334" s="125" t="s">
        <v>935</v>
      </c>
      <c r="C334" s="159" t="s">
        <v>1039</v>
      </c>
      <c r="D334" s="159" t="s">
        <v>1652</v>
      </c>
      <c r="E334" s="159" t="s">
        <v>1619</v>
      </c>
      <c r="F334" s="168">
        <v>69.3</v>
      </c>
    </row>
    <row r="335" spans="1:6" ht="22.5" customHeight="1">
      <c r="A335" s="127"/>
      <c r="B335" s="125"/>
      <c r="C335" s="159"/>
      <c r="D335" s="159"/>
      <c r="E335" s="159"/>
      <c r="F335" s="168"/>
    </row>
    <row r="336" spans="1:6" ht="110.25" customHeight="1">
      <c r="A336" s="127"/>
      <c r="B336" s="154" t="s">
        <v>1661</v>
      </c>
      <c r="C336" s="155" t="s">
        <v>1039</v>
      </c>
      <c r="D336" s="155" t="s">
        <v>1652</v>
      </c>
      <c r="E336" s="155"/>
      <c r="F336" s="167">
        <f>F337</f>
        <v>3395.2</v>
      </c>
    </row>
    <row r="337" spans="1:6" ht="38.25" customHeight="1">
      <c r="A337" s="127"/>
      <c r="B337" s="125" t="s">
        <v>935</v>
      </c>
      <c r="C337" s="159" t="s">
        <v>1039</v>
      </c>
      <c r="D337" s="159" t="s">
        <v>1652</v>
      </c>
      <c r="E337" s="159" t="s">
        <v>1619</v>
      </c>
      <c r="F337" s="168">
        <v>3395.2</v>
      </c>
    </row>
    <row r="338" spans="1:6" ht="20.25" customHeight="1">
      <c r="A338" s="127"/>
      <c r="B338" s="125"/>
      <c r="C338" s="159"/>
      <c r="D338" s="159"/>
      <c r="E338" s="159"/>
      <c r="F338" s="168"/>
    </row>
    <row r="339" spans="1:6" ht="98.25" customHeight="1">
      <c r="A339" s="127"/>
      <c r="B339" s="123" t="s">
        <v>1670</v>
      </c>
      <c r="C339" s="124" t="s">
        <v>1039</v>
      </c>
      <c r="D339" s="124" t="s">
        <v>1683</v>
      </c>
      <c r="E339" s="124"/>
      <c r="F339" s="165">
        <f>F340</f>
        <v>857.0093</v>
      </c>
    </row>
    <row r="340" spans="1:6" ht="20.25" customHeight="1">
      <c r="A340" s="127"/>
      <c r="B340" s="125" t="s">
        <v>935</v>
      </c>
      <c r="C340" s="122" t="s">
        <v>1039</v>
      </c>
      <c r="D340" s="122" t="s">
        <v>1683</v>
      </c>
      <c r="E340" s="122" t="s">
        <v>1619</v>
      </c>
      <c r="F340" s="166">
        <v>857.0093</v>
      </c>
    </row>
    <row r="341" spans="1:6" ht="18" customHeight="1">
      <c r="A341" s="127"/>
      <c r="B341" s="123"/>
      <c r="C341" s="124"/>
      <c r="D341" s="122"/>
      <c r="E341" s="122"/>
      <c r="F341" s="165"/>
    </row>
    <row r="342" spans="1:6" ht="72.75" customHeight="1">
      <c r="A342" s="127"/>
      <c r="B342" s="123" t="s">
        <v>1598</v>
      </c>
      <c r="C342" s="124" t="s">
        <v>1039</v>
      </c>
      <c r="D342" s="124" t="s">
        <v>1477</v>
      </c>
      <c r="E342" s="122"/>
      <c r="F342" s="165">
        <f>F343</f>
        <v>20348.76926</v>
      </c>
    </row>
    <row r="343" spans="1:6" ht="40.5" customHeight="1">
      <c r="A343" s="127"/>
      <c r="B343" s="158" t="s">
        <v>811</v>
      </c>
      <c r="C343" s="159" t="s">
        <v>1039</v>
      </c>
      <c r="D343" s="159" t="s">
        <v>1477</v>
      </c>
      <c r="E343" s="159" t="s">
        <v>1619</v>
      </c>
      <c r="F343" s="168">
        <f>21450-1700+598.76926</f>
        <v>20348.76926</v>
      </c>
    </row>
    <row r="344" spans="1:6" ht="22.5" customHeight="1">
      <c r="A344" s="127"/>
      <c r="B344" s="125"/>
      <c r="C344" s="122"/>
      <c r="D344" s="122"/>
      <c r="E344" s="122"/>
      <c r="F344" s="166"/>
    </row>
    <row r="345" spans="1:6" ht="138" customHeight="1">
      <c r="A345" s="127"/>
      <c r="B345" s="154" t="s">
        <v>1594</v>
      </c>
      <c r="C345" s="155" t="s">
        <v>1039</v>
      </c>
      <c r="D345" s="155" t="s">
        <v>1535</v>
      </c>
      <c r="E345" s="155"/>
      <c r="F345" s="167">
        <f>F346</f>
        <v>2839.1</v>
      </c>
    </row>
    <row r="346" spans="1:6" ht="35.25" customHeight="1">
      <c r="A346" s="127"/>
      <c r="B346" s="125" t="s">
        <v>357</v>
      </c>
      <c r="C346" s="122" t="s">
        <v>1039</v>
      </c>
      <c r="D346" s="122" t="s">
        <v>1535</v>
      </c>
      <c r="E346" s="122" t="s">
        <v>1620</v>
      </c>
      <c r="F346" s="166">
        <v>2839.1</v>
      </c>
    </row>
    <row r="347" spans="1:6" ht="22.5" customHeight="1">
      <c r="A347" s="127"/>
      <c r="B347" s="125"/>
      <c r="C347" s="122"/>
      <c r="D347" s="122"/>
      <c r="E347" s="122"/>
      <c r="F347" s="166"/>
    </row>
    <row r="348" spans="1:6" ht="93.75" customHeight="1">
      <c r="A348" s="127"/>
      <c r="B348" s="154" t="s">
        <v>1595</v>
      </c>
      <c r="C348" s="155" t="s">
        <v>1039</v>
      </c>
      <c r="D348" s="155" t="s">
        <v>1536</v>
      </c>
      <c r="E348" s="155"/>
      <c r="F348" s="167">
        <f>F349</f>
        <v>1892.8</v>
      </c>
    </row>
    <row r="349" spans="1:6" ht="35.25" customHeight="1">
      <c r="A349" s="127"/>
      <c r="B349" s="158" t="s">
        <v>357</v>
      </c>
      <c r="C349" s="159" t="s">
        <v>1039</v>
      </c>
      <c r="D349" s="159" t="s">
        <v>1536</v>
      </c>
      <c r="E349" s="159" t="s">
        <v>1620</v>
      </c>
      <c r="F349" s="168">
        <v>1892.8</v>
      </c>
    </row>
    <row r="350" spans="1:6" ht="18" customHeight="1">
      <c r="A350" s="127"/>
      <c r="B350" s="158"/>
      <c r="C350" s="159"/>
      <c r="D350" s="159"/>
      <c r="E350" s="159"/>
      <c r="F350" s="168"/>
    </row>
    <row r="351" spans="1:6" ht="18" customHeight="1">
      <c r="A351" s="127"/>
      <c r="B351" s="154" t="s">
        <v>1584</v>
      </c>
      <c r="C351" s="155" t="s">
        <v>1533</v>
      </c>
      <c r="D351" s="159"/>
      <c r="E351" s="159"/>
      <c r="F351" s="167">
        <f>F352+F355+F358+F361</f>
        <v>3260.0000000000005</v>
      </c>
    </row>
    <row r="352" spans="1:6" ht="93" customHeight="1">
      <c r="A352" s="127"/>
      <c r="B352" s="154" t="s">
        <v>1593</v>
      </c>
      <c r="C352" s="155" t="s">
        <v>1533</v>
      </c>
      <c r="D352" s="155" t="s">
        <v>1534</v>
      </c>
      <c r="E352" s="155"/>
      <c r="F352" s="167">
        <f>F353</f>
        <v>476.2</v>
      </c>
    </row>
    <row r="353" spans="1:6" ht="34.5" customHeight="1">
      <c r="A353" s="127"/>
      <c r="B353" s="125" t="s">
        <v>935</v>
      </c>
      <c r="C353" s="159" t="s">
        <v>1533</v>
      </c>
      <c r="D353" s="122" t="s">
        <v>1534</v>
      </c>
      <c r="E353" s="122" t="s">
        <v>1619</v>
      </c>
      <c r="F353" s="166">
        <v>476.2</v>
      </c>
    </row>
    <row r="354" spans="1:6" ht="19.5" customHeight="1">
      <c r="A354" s="127"/>
      <c r="B354" s="125"/>
      <c r="C354" s="159"/>
      <c r="D354" s="122"/>
      <c r="E354" s="122"/>
      <c r="F354" s="166"/>
    </row>
    <row r="355" spans="1:6" ht="114" customHeight="1">
      <c r="A355" s="127"/>
      <c r="B355" s="154" t="s">
        <v>1630</v>
      </c>
      <c r="C355" s="155" t="s">
        <v>1533</v>
      </c>
      <c r="D355" s="155" t="s">
        <v>1629</v>
      </c>
      <c r="E355" s="155"/>
      <c r="F355" s="167">
        <f>F356</f>
        <v>25.1</v>
      </c>
    </row>
    <row r="356" spans="1:6" ht="36.75" customHeight="1">
      <c r="A356" s="127"/>
      <c r="B356" s="125" t="s">
        <v>935</v>
      </c>
      <c r="C356" s="155" t="s">
        <v>1533</v>
      </c>
      <c r="D356" s="155" t="s">
        <v>1629</v>
      </c>
      <c r="E356" s="122" t="s">
        <v>1619</v>
      </c>
      <c r="F356" s="166">
        <f>25.064+0.036</f>
        <v>25.1</v>
      </c>
    </row>
    <row r="357" spans="1:6" ht="20.25" customHeight="1">
      <c r="A357" s="127"/>
      <c r="B357" s="125"/>
      <c r="C357" s="155"/>
      <c r="D357" s="155"/>
      <c r="E357" s="122"/>
      <c r="F357" s="166"/>
    </row>
    <row r="358" spans="1:6" ht="77.25" customHeight="1">
      <c r="A358" s="127"/>
      <c r="B358" s="154" t="s">
        <v>1659</v>
      </c>
      <c r="C358" s="155" t="s">
        <v>1533</v>
      </c>
      <c r="D358" s="155" t="s">
        <v>1660</v>
      </c>
      <c r="E358" s="155"/>
      <c r="F358" s="167">
        <f>F359</f>
        <v>2620.8</v>
      </c>
    </row>
    <row r="359" spans="1:6" ht="38.25" customHeight="1">
      <c r="A359" s="127"/>
      <c r="B359" s="125" t="s">
        <v>935</v>
      </c>
      <c r="C359" s="159" t="s">
        <v>1533</v>
      </c>
      <c r="D359" s="159" t="s">
        <v>1660</v>
      </c>
      <c r="E359" s="122" t="s">
        <v>1619</v>
      </c>
      <c r="F359" s="166">
        <v>2620.8</v>
      </c>
    </row>
    <row r="360" spans="1:6" ht="21" customHeight="1">
      <c r="A360" s="127"/>
      <c r="B360" s="125"/>
      <c r="C360" s="159"/>
      <c r="D360" s="159"/>
      <c r="E360" s="122"/>
      <c r="F360" s="166"/>
    </row>
    <row r="361" spans="1:6" ht="76.5" customHeight="1">
      <c r="A361" s="127"/>
      <c r="B361" s="154" t="s">
        <v>1664</v>
      </c>
      <c r="C361" s="155" t="s">
        <v>1533</v>
      </c>
      <c r="D361" s="155" t="s">
        <v>1665</v>
      </c>
      <c r="E361" s="155"/>
      <c r="F361" s="167">
        <f>F362</f>
        <v>137.9</v>
      </c>
    </row>
    <row r="362" spans="1:6" ht="37.5" customHeight="1">
      <c r="A362" s="127"/>
      <c r="B362" s="125" t="s">
        <v>935</v>
      </c>
      <c r="C362" s="159" t="s">
        <v>1533</v>
      </c>
      <c r="D362" s="159" t="s">
        <v>1665</v>
      </c>
      <c r="E362" s="122" t="s">
        <v>1619</v>
      </c>
      <c r="F362" s="166">
        <v>137.9</v>
      </c>
    </row>
    <row r="363" spans="1:6" ht="18" customHeight="1">
      <c r="A363" s="127"/>
      <c r="B363" s="158"/>
      <c r="C363" s="159"/>
      <c r="D363" s="159"/>
      <c r="E363" s="159"/>
      <c r="F363" s="168"/>
    </row>
    <row r="364" spans="1:6" ht="21.75" customHeight="1">
      <c r="A364" s="127"/>
      <c r="B364" s="123" t="s">
        <v>222</v>
      </c>
      <c r="C364" s="124" t="s">
        <v>223</v>
      </c>
      <c r="D364" s="122"/>
      <c r="E364" s="122"/>
      <c r="F364" s="165">
        <f>F365+F369</f>
        <v>3187</v>
      </c>
    </row>
    <row r="365" spans="1:6" ht="21.75" customHeight="1">
      <c r="A365" s="127"/>
      <c r="B365" s="123" t="s">
        <v>678</v>
      </c>
      <c r="C365" s="124" t="s">
        <v>692</v>
      </c>
      <c r="D365" s="124"/>
      <c r="E365" s="124"/>
      <c r="F365" s="165">
        <f>F366</f>
        <v>1787</v>
      </c>
    </row>
    <row r="366" spans="1:6" ht="78" customHeight="1">
      <c r="A366" s="127"/>
      <c r="B366" s="123" t="s">
        <v>1012</v>
      </c>
      <c r="C366" s="124" t="s">
        <v>692</v>
      </c>
      <c r="D366" s="124" t="s">
        <v>1324</v>
      </c>
      <c r="E366" s="124"/>
      <c r="F366" s="165">
        <f>F367</f>
        <v>1787</v>
      </c>
    </row>
    <row r="367" spans="1:6" ht="37.5">
      <c r="A367" s="127"/>
      <c r="B367" s="125" t="s">
        <v>811</v>
      </c>
      <c r="C367" s="122" t="s">
        <v>692</v>
      </c>
      <c r="D367" s="122" t="s">
        <v>1324</v>
      </c>
      <c r="E367" s="122" t="s">
        <v>1619</v>
      </c>
      <c r="F367" s="166">
        <v>1787</v>
      </c>
    </row>
    <row r="368" spans="1:6" ht="18.75">
      <c r="A368" s="127"/>
      <c r="B368" s="125"/>
      <c r="C368" s="122"/>
      <c r="D368" s="122"/>
      <c r="E368" s="122"/>
      <c r="F368" s="166"/>
    </row>
    <row r="369" spans="1:6" ht="28.5" customHeight="1">
      <c r="A369" s="151"/>
      <c r="B369" s="152" t="s">
        <v>679</v>
      </c>
      <c r="C369" s="153" t="s">
        <v>691</v>
      </c>
      <c r="D369" s="153"/>
      <c r="E369" s="153"/>
      <c r="F369" s="169">
        <f>F370</f>
        <v>1400</v>
      </c>
    </row>
    <row r="370" spans="1:6" ht="95.25" customHeight="1">
      <c r="A370" s="127"/>
      <c r="B370" s="123" t="s">
        <v>1423</v>
      </c>
      <c r="C370" s="124" t="s">
        <v>691</v>
      </c>
      <c r="D370" s="124" t="s">
        <v>1325</v>
      </c>
      <c r="E370" s="124"/>
      <c r="F370" s="167">
        <f>F371</f>
        <v>1400</v>
      </c>
    </row>
    <row r="371" spans="1:6" ht="37.5">
      <c r="A371" s="127"/>
      <c r="B371" s="125" t="s">
        <v>811</v>
      </c>
      <c r="C371" s="122" t="s">
        <v>691</v>
      </c>
      <c r="D371" s="122" t="s">
        <v>1325</v>
      </c>
      <c r="E371" s="122" t="s">
        <v>1619</v>
      </c>
      <c r="F371" s="166">
        <v>1400</v>
      </c>
    </row>
    <row r="372" spans="1:6" ht="18.75">
      <c r="A372" s="127"/>
      <c r="B372" s="125"/>
      <c r="C372" s="122"/>
      <c r="D372" s="122"/>
      <c r="E372" s="122"/>
      <c r="F372" s="166"/>
    </row>
    <row r="373" spans="1:6" ht="37.5">
      <c r="A373" s="127">
        <v>466</v>
      </c>
      <c r="B373" s="123" t="s">
        <v>937</v>
      </c>
      <c r="C373" s="122"/>
      <c r="D373" s="122"/>
      <c r="E373" s="122"/>
      <c r="F373" s="165">
        <f>F374</f>
        <v>7855.5</v>
      </c>
    </row>
    <row r="374" spans="1:6" ht="18.75">
      <c r="A374" s="127"/>
      <c r="B374" s="123" t="s">
        <v>317</v>
      </c>
      <c r="C374" s="124" t="s">
        <v>693</v>
      </c>
      <c r="D374" s="124"/>
      <c r="E374" s="124"/>
      <c r="F374" s="165">
        <f>F375</f>
        <v>7855.5</v>
      </c>
    </row>
    <row r="375" spans="1:6" ht="37.5">
      <c r="A375" s="127"/>
      <c r="B375" s="123" t="s">
        <v>999</v>
      </c>
      <c r="C375" s="124" t="s">
        <v>693</v>
      </c>
      <c r="D375" s="124" t="s">
        <v>1326</v>
      </c>
      <c r="E375" s="124"/>
      <c r="F375" s="165">
        <f>F376+F379</f>
        <v>7855.5</v>
      </c>
    </row>
    <row r="376" spans="1:6" ht="75">
      <c r="A376" s="127"/>
      <c r="B376" s="123" t="s">
        <v>1442</v>
      </c>
      <c r="C376" s="124" t="s">
        <v>693</v>
      </c>
      <c r="D376" s="124" t="s">
        <v>1327</v>
      </c>
      <c r="E376" s="124"/>
      <c r="F376" s="165">
        <f>SUM(F377:F377)</f>
        <v>7811.2</v>
      </c>
    </row>
    <row r="377" spans="1:6" ht="92.25" customHeight="1">
      <c r="A377" s="127"/>
      <c r="B377" s="125" t="s">
        <v>1414</v>
      </c>
      <c r="C377" s="122" t="s">
        <v>693</v>
      </c>
      <c r="D377" s="122" t="s">
        <v>1327</v>
      </c>
      <c r="E377" s="122" t="s">
        <v>1615</v>
      </c>
      <c r="F377" s="166">
        <v>7811.2</v>
      </c>
    </row>
    <row r="378" spans="1:6" ht="18.75" customHeight="1">
      <c r="A378" s="127"/>
      <c r="B378" s="125"/>
      <c r="C378" s="122"/>
      <c r="D378" s="122"/>
      <c r="E378" s="122"/>
      <c r="F378" s="166"/>
    </row>
    <row r="379" spans="1:6" ht="60.75" customHeight="1">
      <c r="A379" s="127"/>
      <c r="B379" s="154" t="s">
        <v>1538</v>
      </c>
      <c r="C379" s="155" t="s">
        <v>693</v>
      </c>
      <c r="D379" s="155" t="s">
        <v>1537</v>
      </c>
      <c r="E379" s="155"/>
      <c r="F379" s="167">
        <f>F380</f>
        <v>44.3</v>
      </c>
    </row>
    <row r="380" spans="1:6" ht="23.25" customHeight="1">
      <c r="A380" s="127"/>
      <c r="B380" s="158" t="s">
        <v>771</v>
      </c>
      <c r="C380" s="159" t="s">
        <v>693</v>
      </c>
      <c r="D380" s="159" t="s">
        <v>1537</v>
      </c>
      <c r="E380" s="159" t="s">
        <v>1616</v>
      </c>
      <c r="F380" s="168">
        <v>44.3</v>
      </c>
    </row>
    <row r="381" spans="1:6" ht="20.25" customHeight="1">
      <c r="A381" s="127"/>
      <c r="B381" s="125"/>
      <c r="C381" s="122"/>
      <c r="D381" s="122"/>
      <c r="E381" s="122"/>
      <c r="F381" s="166"/>
    </row>
    <row r="382" spans="1:6" ht="57" customHeight="1">
      <c r="A382" s="127">
        <v>474</v>
      </c>
      <c r="B382" s="123" t="s">
        <v>1099</v>
      </c>
      <c r="C382" s="124"/>
      <c r="D382" s="122"/>
      <c r="E382" s="122"/>
      <c r="F382" s="165">
        <f>SUM(F383,F396,F522)</f>
        <v>848012.1000000001</v>
      </c>
    </row>
    <row r="383" spans="1:6" ht="36.75" customHeight="1">
      <c r="A383" s="127"/>
      <c r="B383" s="123" t="s">
        <v>1286</v>
      </c>
      <c r="C383" s="124" t="s">
        <v>31</v>
      </c>
      <c r="D383" s="122"/>
      <c r="E383" s="122"/>
      <c r="F383" s="165">
        <f>F384</f>
        <v>125.3</v>
      </c>
    </row>
    <row r="384" spans="1:6" ht="54.75" customHeight="1">
      <c r="A384" s="127"/>
      <c r="B384" s="123" t="s">
        <v>1404</v>
      </c>
      <c r="C384" s="124" t="s">
        <v>1357</v>
      </c>
      <c r="D384" s="122"/>
      <c r="E384" s="122"/>
      <c r="F384" s="165">
        <f>F385+F392</f>
        <v>125.3</v>
      </c>
    </row>
    <row r="385" spans="1:6" ht="54.75" customHeight="1">
      <c r="A385" s="127"/>
      <c r="B385" s="123" t="s">
        <v>1542</v>
      </c>
      <c r="C385" s="124" t="s">
        <v>1357</v>
      </c>
      <c r="D385" s="124" t="s">
        <v>1545</v>
      </c>
      <c r="E385" s="122"/>
      <c r="F385" s="165">
        <f>SUM(F386,F389)</f>
        <v>105.3</v>
      </c>
    </row>
    <row r="386" spans="1:6" ht="117" customHeight="1">
      <c r="A386" s="127"/>
      <c r="B386" s="154" t="s">
        <v>1539</v>
      </c>
      <c r="C386" s="155" t="s">
        <v>1357</v>
      </c>
      <c r="D386" s="155" t="s">
        <v>1546</v>
      </c>
      <c r="E386" s="155"/>
      <c r="F386" s="167">
        <f>F387</f>
        <v>100</v>
      </c>
    </row>
    <row r="387" spans="1:6" ht="21.75" customHeight="1">
      <c r="A387" s="127"/>
      <c r="B387" s="158" t="s">
        <v>771</v>
      </c>
      <c r="C387" s="159" t="s">
        <v>1357</v>
      </c>
      <c r="D387" s="159" t="s">
        <v>1546</v>
      </c>
      <c r="E387" s="159" t="s">
        <v>1616</v>
      </c>
      <c r="F387" s="168">
        <v>100</v>
      </c>
    </row>
    <row r="388" spans="1:6" ht="21.75" customHeight="1">
      <c r="A388" s="127"/>
      <c r="B388" s="125"/>
      <c r="C388" s="122"/>
      <c r="D388" s="122"/>
      <c r="E388" s="122"/>
      <c r="F388" s="166"/>
    </row>
    <row r="389" spans="1:6" ht="111" customHeight="1">
      <c r="A389" s="127"/>
      <c r="B389" s="154" t="s">
        <v>1650</v>
      </c>
      <c r="C389" s="155" t="s">
        <v>1357</v>
      </c>
      <c r="D389" s="155" t="s">
        <v>1547</v>
      </c>
      <c r="E389" s="155"/>
      <c r="F389" s="167">
        <f>F390</f>
        <v>5.3</v>
      </c>
    </row>
    <row r="390" spans="1:6" ht="21.75" customHeight="1">
      <c r="A390" s="127"/>
      <c r="B390" s="158" t="s">
        <v>771</v>
      </c>
      <c r="C390" s="159" t="s">
        <v>1357</v>
      </c>
      <c r="D390" s="159" t="s">
        <v>1547</v>
      </c>
      <c r="E390" s="159" t="s">
        <v>1616</v>
      </c>
      <c r="F390" s="168">
        <v>5.3</v>
      </c>
    </row>
    <row r="391" spans="1:6" ht="18.75" customHeight="1">
      <c r="A391" s="127"/>
      <c r="B391" s="158"/>
      <c r="C391" s="159"/>
      <c r="D391" s="159"/>
      <c r="E391" s="159"/>
      <c r="F391" s="168"/>
    </row>
    <row r="392" spans="1:6" ht="57" customHeight="1">
      <c r="A392" s="127"/>
      <c r="B392" s="154" t="s">
        <v>1524</v>
      </c>
      <c r="C392" s="155" t="s">
        <v>1357</v>
      </c>
      <c r="D392" s="155" t="s">
        <v>1455</v>
      </c>
      <c r="E392" s="155"/>
      <c r="F392" s="167">
        <f>F393</f>
        <v>20</v>
      </c>
    </row>
    <row r="393" spans="1:6" ht="96" customHeight="1">
      <c r="A393" s="127"/>
      <c r="B393" s="154" t="s">
        <v>1590</v>
      </c>
      <c r="C393" s="155" t="s">
        <v>1357</v>
      </c>
      <c r="D393" s="155" t="s">
        <v>1589</v>
      </c>
      <c r="E393" s="155"/>
      <c r="F393" s="167">
        <f>F394</f>
        <v>20</v>
      </c>
    </row>
    <row r="394" spans="1:6" ht="18.75" customHeight="1">
      <c r="A394" s="127"/>
      <c r="B394" s="158" t="s">
        <v>771</v>
      </c>
      <c r="C394" s="159" t="s">
        <v>1357</v>
      </c>
      <c r="D394" s="159" t="s">
        <v>1589</v>
      </c>
      <c r="E394" s="159" t="s">
        <v>1616</v>
      </c>
      <c r="F394" s="168">
        <v>20</v>
      </c>
    </row>
    <row r="395" spans="1:6" ht="18.75" customHeight="1">
      <c r="A395" s="127"/>
      <c r="B395" s="123"/>
      <c r="C395" s="124"/>
      <c r="D395" s="122"/>
      <c r="E395" s="122"/>
      <c r="F395" s="166"/>
    </row>
    <row r="396" spans="1:6" ht="18.75">
      <c r="A396" s="127"/>
      <c r="B396" s="123" t="s">
        <v>953</v>
      </c>
      <c r="C396" s="124" t="s">
        <v>950</v>
      </c>
      <c r="D396" s="124"/>
      <c r="E396" s="124"/>
      <c r="F396" s="165">
        <f>F397+F418+F485+F497+F467</f>
        <v>795585.2000000001</v>
      </c>
    </row>
    <row r="397" spans="1:6" ht="18.75">
      <c r="A397" s="127"/>
      <c r="B397" s="123" t="s">
        <v>951</v>
      </c>
      <c r="C397" s="124" t="s">
        <v>483</v>
      </c>
      <c r="D397" s="122"/>
      <c r="E397" s="122"/>
      <c r="F397" s="165">
        <f>F398</f>
        <v>291269.6</v>
      </c>
    </row>
    <row r="398" spans="1:6" ht="56.25">
      <c r="A398" s="127"/>
      <c r="B398" s="123" t="s">
        <v>1529</v>
      </c>
      <c r="C398" s="124" t="s">
        <v>483</v>
      </c>
      <c r="D398" s="155" t="s">
        <v>1451</v>
      </c>
      <c r="E398" s="155"/>
      <c r="F398" s="167">
        <f>SUM(F399,F402,F406,F409,F412,F415)</f>
        <v>291269.6</v>
      </c>
    </row>
    <row r="399" spans="1:6" ht="93.75">
      <c r="A399" s="127"/>
      <c r="B399" s="123" t="s">
        <v>1530</v>
      </c>
      <c r="C399" s="124" t="s">
        <v>483</v>
      </c>
      <c r="D399" s="124" t="s">
        <v>1328</v>
      </c>
      <c r="E399" s="124"/>
      <c r="F399" s="165">
        <f>F400</f>
        <v>186970.1</v>
      </c>
    </row>
    <row r="400" spans="1:6" ht="37.5">
      <c r="A400" s="127"/>
      <c r="B400" s="125" t="s">
        <v>811</v>
      </c>
      <c r="C400" s="122" t="s">
        <v>483</v>
      </c>
      <c r="D400" s="122" t="s">
        <v>1328</v>
      </c>
      <c r="E400" s="122" t="s">
        <v>1619</v>
      </c>
      <c r="F400" s="166">
        <f>190006.6-3036.5</f>
        <v>186970.1</v>
      </c>
    </row>
    <row r="401" spans="1:6" ht="18.75">
      <c r="A401" s="127"/>
      <c r="B401" s="125"/>
      <c r="C401" s="122"/>
      <c r="D401" s="122"/>
      <c r="E401" s="122"/>
      <c r="F401" s="166"/>
    </row>
    <row r="402" spans="1:6" ht="131.25">
      <c r="A402" s="127"/>
      <c r="B402" s="123" t="s">
        <v>1556</v>
      </c>
      <c r="C402" s="124" t="s">
        <v>483</v>
      </c>
      <c r="D402" s="124" t="s">
        <v>1329</v>
      </c>
      <c r="E402" s="122"/>
      <c r="F402" s="165">
        <f>SUM(F403:F404)</f>
        <v>3131</v>
      </c>
    </row>
    <row r="403" spans="1:6" ht="21.75" customHeight="1">
      <c r="A403" s="127"/>
      <c r="B403" s="125" t="s">
        <v>771</v>
      </c>
      <c r="C403" s="122" t="s">
        <v>483</v>
      </c>
      <c r="D403" s="122" t="s">
        <v>1329</v>
      </c>
      <c r="E403" s="122" t="s">
        <v>1616</v>
      </c>
      <c r="F403" s="166">
        <v>31</v>
      </c>
    </row>
    <row r="404" spans="1:6" ht="18" customHeight="1">
      <c r="A404" s="127"/>
      <c r="B404" s="125" t="s">
        <v>814</v>
      </c>
      <c r="C404" s="122" t="s">
        <v>483</v>
      </c>
      <c r="D404" s="122" t="s">
        <v>1329</v>
      </c>
      <c r="E404" s="122" t="s">
        <v>1617</v>
      </c>
      <c r="F404" s="166">
        <v>3100</v>
      </c>
    </row>
    <row r="405" spans="1:6" ht="18.75">
      <c r="A405" s="127"/>
      <c r="B405" s="125"/>
      <c r="C405" s="122"/>
      <c r="D405" s="122"/>
      <c r="E405" s="122"/>
      <c r="F405" s="166"/>
    </row>
    <row r="406" spans="1:6" ht="111.75" customHeight="1">
      <c r="A406" s="127"/>
      <c r="B406" s="123" t="s">
        <v>1557</v>
      </c>
      <c r="C406" s="124" t="s">
        <v>483</v>
      </c>
      <c r="D406" s="124" t="s">
        <v>1330</v>
      </c>
      <c r="E406" s="124"/>
      <c r="F406" s="166">
        <f>F407</f>
        <v>100032</v>
      </c>
    </row>
    <row r="407" spans="1:6" ht="35.25" customHeight="1">
      <c r="A407" s="127"/>
      <c r="B407" s="125" t="s">
        <v>935</v>
      </c>
      <c r="C407" s="122" t="s">
        <v>483</v>
      </c>
      <c r="D407" s="122" t="s">
        <v>1330</v>
      </c>
      <c r="E407" s="122" t="s">
        <v>1619</v>
      </c>
      <c r="F407" s="166">
        <v>100032</v>
      </c>
    </row>
    <row r="408" spans="1:6" ht="18.75" customHeight="1">
      <c r="A408" s="127"/>
      <c r="B408" s="125"/>
      <c r="C408" s="122"/>
      <c r="D408" s="122"/>
      <c r="E408" s="122"/>
      <c r="F408" s="166"/>
    </row>
    <row r="409" spans="1:6" ht="96.75" customHeight="1">
      <c r="A409" s="127"/>
      <c r="B409" s="123" t="s">
        <v>1558</v>
      </c>
      <c r="C409" s="124" t="s">
        <v>483</v>
      </c>
      <c r="D409" s="124" t="s">
        <v>1445</v>
      </c>
      <c r="E409" s="124"/>
      <c r="F409" s="165">
        <f>F410</f>
        <v>500</v>
      </c>
    </row>
    <row r="410" spans="1:6" ht="36.75" customHeight="1">
      <c r="A410" s="127"/>
      <c r="B410" s="125" t="s">
        <v>935</v>
      </c>
      <c r="C410" s="122" t="s">
        <v>483</v>
      </c>
      <c r="D410" s="122" t="s">
        <v>1445</v>
      </c>
      <c r="E410" s="122" t="s">
        <v>1619</v>
      </c>
      <c r="F410" s="166">
        <v>500</v>
      </c>
    </row>
    <row r="411" spans="1:6" ht="21.75" customHeight="1">
      <c r="A411" s="127"/>
      <c r="B411" s="125"/>
      <c r="C411" s="122"/>
      <c r="D411" s="122"/>
      <c r="E411" s="122"/>
      <c r="F411" s="166"/>
    </row>
    <row r="412" spans="1:6" ht="95.25" customHeight="1">
      <c r="A412" s="127"/>
      <c r="B412" s="154" t="s">
        <v>1654</v>
      </c>
      <c r="C412" s="155" t="s">
        <v>483</v>
      </c>
      <c r="D412" s="155" t="s">
        <v>1653</v>
      </c>
      <c r="E412" s="155"/>
      <c r="F412" s="167">
        <f>F413</f>
        <v>336.5</v>
      </c>
    </row>
    <row r="413" spans="1:6" ht="37.5" customHeight="1">
      <c r="A413" s="127"/>
      <c r="B413" s="125" t="s">
        <v>935</v>
      </c>
      <c r="C413" s="122" t="s">
        <v>483</v>
      </c>
      <c r="D413" s="122" t="s">
        <v>1653</v>
      </c>
      <c r="E413" s="122" t="s">
        <v>1619</v>
      </c>
      <c r="F413" s="166">
        <v>336.5</v>
      </c>
    </row>
    <row r="414" spans="1:6" ht="18.75" customHeight="1">
      <c r="A414" s="127"/>
      <c r="B414" s="125"/>
      <c r="C414" s="122"/>
      <c r="D414" s="122"/>
      <c r="E414" s="122"/>
      <c r="F414" s="166"/>
    </row>
    <row r="415" spans="1:6" ht="92.25" customHeight="1">
      <c r="A415" s="127"/>
      <c r="B415" s="154" t="s">
        <v>1645</v>
      </c>
      <c r="C415" s="155" t="s">
        <v>483</v>
      </c>
      <c r="D415" s="155" t="s">
        <v>1673</v>
      </c>
      <c r="E415" s="155"/>
      <c r="F415" s="167">
        <f>F416</f>
        <v>300</v>
      </c>
    </row>
    <row r="416" spans="1:6" ht="38.25" customHeight="1">
      <c r="A416" s="127"/>
      <c r="B416" s="125" t="s">
        <v>935</v>
      </c>
      <c r="C416" s="122" t="s">
        <v>483</v>
      </c>
      <c r="D416" s="122" t="s">
        <v>1673</v>
      </c>
      <c r="E416" s="122" t="s">
        <v>1619</v>
      </c>
      <c r="F416" s="166">
        <v>300</v>
      </c>
    </row>
    <row r="417" spans="1:6" ht="18.75">
      <c r="A417" s="127"/>
      <c r="B417" s="125"/>
      <c r="C417" s="122"/>
      <c r="D417" s="122"/>
      <c r="E417" s="122"/>
      <c r="F417" s="166"/>
    </row>
    <row r="418" spans="1:6" ht="18.75">
      <c r="A418" s="127"/>
      <c r="B418" s="123" t="s">
        <v>952</v>
      </c>
      <c r="C418" s="124" t="s">
        <v>944</v>
      </c>
      <c r="D418" s="122"/>
      <c r="E418" s="122"/>
      <c r="F418" s="165">
        <f>F420</f>
        <v>428010.80000000005</v>
      </c>
    </row>
    <row r="419" spans="1:6" ht="15.75" customHeight="1">
      <c r="A419" s="127"/>
      <c r="B419" s="123"/>
      <c r="C419" s="124"/>
      <c r="D419" s="122"/>
      <c r="E419" s="122"/>
      <c r="F419" s="166"/>
    </row>
    <row r="420" spans="1:6" ht="56.25">
      <c r="A420" s="127"/>
      <c r="B420" s="123" t="s">
        <v>1559</v>
      </c>
      <c r="C420" s="155" t="s">
        <v>944</v>
      </c>
      <c r="D420" s="155" t="s">
        <v>1451</v>
      </c>
      <c r="E420" s="155"/>
      <c r="F420" s="167">
        <f>SUM(F421,F424,F427,F430,F433,F437,F452,F455,F458,F446,F449,F461,F440,F443,F464)</f>
        <v>428010.80000000005</v>
      </c>
    </row>
    <row r="421" spans="1:6" ht="110.25" customHeight="1">
      <c r="A421" s="127"/>
      <c r="B421" s="123" t="s">
        <v>1560</v>
      </c>
      <c r="C421" s="124" t="s">
        <v>944</v>
      </c>
      <c r="D421" s="124" t="s">
        <v>1331</v>
      </c>
      <c r="E421" s="124"/>
      <c r="F421" s="167">
        <f>SUM(F422:F422)</f>
        <v>83296.3</v>
      </c>
    </row>
    <row r="422" spans="1:6" ht="37.5">
      <c r="A422" s="127"/>
      <c r="B422" s="125" t="s">
        <v>935</v>
      </c>
      <c r="C422" s="122" t="s">
        <v>944</v>
      </c>
      <c r="D422" s="122" t="s">
        <v>1331</v>
      </c>
      <c r="E422" s="122" t="s">
        <v>1619</v>
      </c>
      <c r="F422" s="166">
        <f>87996.3-4700</f>
        <v>83296.3</v>
      </c>
    </row>
    <row r="423" spans="1:6" ht="18.75">
      <c r="A423" s="127"/>
      <c r="B423" s="125"/>
      <c r="C423" s="122"/>
      <c r="D423" s="122"/>
      <c r="E423" s="122"/>
      <c r="F423" s="166"/>
    </row>
    <row r="424" spans="1:6" ht="207" customHeight="1">
      <c r="A424" s="127"/>
      <c r="B424" s="160" t="s">
        <v>1561</v>
      </c>
      <c r="C424" s="124" t="s">
        <v>944</v>
      </c>
      <c r="D424" s="124" t="s">
        <v>1332</v>
      </c>
      <c r="E424" s="124"/>
      <c r="F424" s="167">
        <f>F425</f>
        <v>303033</v>
      </c>
    </row>
    <row r="425" spans="1:6" s="134" customFormat="1" ht="37.5">
      <c r="A425" s="127"/>
      <c r="B425" s="125" t="s">
        <v>935</v>
      </c>
      <c r="C425" s="122" t="s">
        <v>944</v>
      </c>
      <c r="D425" s="122" t="s">
        <v>1332</v>
      </c>
      <c r="E425" s="122" t="s">
        <v>1619</v>
      </c>
      <c r="F425" s="166">
        <v>303033</v>
      </c>
    </row>
    <row r="426" spans="1:6" s="134" customFormat="1" ht="18.75">
      <c r="A426" s="127"/>
      <c r="B426" s="125"/>
      <c r="C426" s="122"/>
      <c r="D426" s="122"/>
      <c r="E426" s="122"/>
      <c r="F426" s="166"/>
    </row>
    <row r="427" spans="1:6" ht="189.75" customHeight="1">
      <c r="A427" s="127"/>
      <c r="B427" s="123" t="s">
        <v>1562</v>
      </c>
      <c r="C427" s="124" t="s">
        <v>944</v>
      </c>
      <c r="D427" s="124" t="s">
        <v>1402</v>
      </c>
      <c r="E427" s="124"/>
      <c r="F427" s="165">
        <f>SUM(F428:F428)</f>
        <v>8446</v>
      </c>
    </row>
    <row r="428" spans="1:6" ht="37.5">
      <c r="A428" s="127"/>
      <c r="B428" s="125" t="s">
        <v>935</v>
      </c>
      <c r="C428" s="122" t="s">
        <v>944</v>
      </c>
      <c r="D428" s="122" t="s">
        <v>1402</v>
      </c>
      <c r="E428" s="122" t="s">
        <v>1619</v>
      </c>
      <c r="F428" s="166">
        <v>8446</v>
      </c>
    </row>
    <row r="429" spans="1:6" ht="18.75">
      <c r="A429" s="127"/>
      <c r="B429" s="125"/>
      <c r="C429" s="122"/>
      <c r="D429" s="122"/>
      <c r="E429" s="122"/>
      <c r="F429" s="166"/>
    </row>
    <row r="430" spans="1:6" ht="174.75" customHeight="1">
      <c r="A430" s="127"/>
      <c r="B430" s="123" t="s">
        <v>1563</v>
      </c>
      <c r="C430" s="124" t="s">
        <v>944</v>
      </c>
      <c r="D430" s="124" t="s">
        <v>1411</v>
      </c>
      <c r="E430" s="124"/>
      <c r="F430" s="167">
        <f>F431</f>
        <v>8491.6</v>
      </c>
    </row>
    <row r="431" spans="1:7" ht="37.5">
      <c r="A431" s="127"/>
      <c r="B431" s="125" t="s">
        <v>935</v>
      </c>
      <c r="C431" s="122" t="s">
        <v>944</v>
      </c>
      <c r="D431" s="122" t="s">
        <v>1411</v>
      </c>
      <c r="E431" s="122" t="s">
        <v>1619</v>
      </c>
      <c r="F431" s="166">
        <v>8491.6</v>
      </c>
      <c r="G431" s="171"/>
    </row>
    <row r="432" spans="1:6" ht="18.75">
      <c r="A432" s="127"/>
      <c r="B432" s="125"/>
      <c r="C432" s="122"/>
      <c r="D432" s="122"/>
      <c r="E432" s="122"/>
      <c r="F432" s="166"/>
    </row>
    <row r="433" spans="1:6" s="136" customFormat="1" ht="131.25">
      <c r="A433" s="127"/>
      <c r="B433" s="123" t="s">
        <v>1564</v>
      </c>
      <c r="C433" s="124" t="s">
        <v>944</v>
      </c>
      <c r="D433" s="124" t="s">
        <v>1329</v>
      </c>
      <c r="E433" s="122"/>
      <c r="F433" s="165">
        <f>SUM(F434:F435)</f>
        <v>4949</v>
      </c>
    </row>
    <row r="434" spans="1:6" s="136" customFormat="1" ht="23.25" customHeight="1">
      <c r="A434" s="127"/>
      <c r="B434" s="125" t="s">
        <v>771</v>
      </c>
      <c r="C434" s="122" t="s">
        <v>944</v>
      </c>
      <c r="D434" s="122" t="s">
        <v>1329</v>
      </c>
      <c r="E434" s="122" t="s">
        <v>1616</v>
      </c>
      <c r="F434" s="166">
        <v>49</v>
      </c>
    </row>
    <row r="435" spans="1:6" s="136" customFormat="1" ht="20.25" customHeight="1">
      <c r="A435" s="127"/>
      <c r="B435" s="125" t="s">
        <v>814</v>
      </c>
      <c r="C435" s="122" t="s">
        <v>944</v>
      </c>
      <c r="D435" s="122" t="s">
        <v>1329</v>
      </c>
      <c r="E435" s="122" t="s">
        <v>1617</v>
      </c>
      <c r="F435" s="166">
        <v>4900</v>
      </c>
    </row>
    <row r="436" spans="1:6" s="136" customFormat="1" ht="18.75">
      <c r="A436" s="127"/>
      <c r="B436" s="125"/>
      <c r="C436" s="122"/>
      <c r="D436" s="122"/>
      <c r="E436" s="122"/>
      <c r="F436" s="166"/>
    </row>
    <row r="437" spans="1:6" s="136" customFormat="1" ht="137.25" customHeight="1">
      <c r="A437" s="127"/>
      <c r="B437" s="123" t="s">
        <v>1565</v>
      </c>
      <c r="C437" s="124" t="s">
        <v>944</v>
      </c>
      <c r="D437" s="124" t="s">
        <v>1334</v>
      </c>
      <c r="E437" s="124"/>
      <c r="F437" s="167">
        <f>F438</f>
        <v>687.4</v>
      </c>
    </row>
    <row r="438" spans="1:6" s="136" customFormat="1" ht="37.5">
      <c r="A438" s="127"/>
      <c r="B438" s="125" t="s">
        <v>935</v>
      </c>
      <c r="C438" s="122" t="s">
        <v>944</v>
      </c>
      <c r="D438" s="122" t="s">
        <v>1334</v>
      </c>
      <c r="E438" s="122" t="s">
        <v>1619</v>
      </c>
      <c r="F438" s="166">
        <v>687.4</v>
      </c>
    </row>
    <row r="439" spans="1:6" s="136" customFormat="1" ht="18.75">
      <c r="A439" s="127"/>
      <c r="B439" s="125"/>
      <c r="C439" s="122"/>
      <c r="D439" s="122"/>
      <c r="E439" s="122"/>
      <c r="F439" s="166"/>
    </row>
    <row r="440" spans="1:6" s="161" customFormat="1" ht="155.25" customHeight="1">
      <c r="A440" s="127"/>
      <c r="B440" s="123" t="s">
        <v>1647</v>
      </c>
      <c r="C440" s="124" t="s">
        <v>944</v>
      </c>
      <c r="D440" s="124" t="s">
        <v>1646</v>
      </c>
      <c r="E440" s="124"/>
      <c r="F440" s="165">
        <f>F441</f>
        <v>4970</v>
      </c>
    </row>
    <row r="441" spans="1:6" s="136" customFormat="1" ht="37.5">
      <c r="A441" s="127"/>
      <c r="B441" s="125" t="s">
        <v>935</v>
      </c>
      <c r="C441" s="122" t="s">
        <v>944</v>
      </c>
      <c r="D441" s="122" t="s">
        <v>1646</v>
      </c>
      <c r="E441" s="122" t="s">
        <v>1619</v>
      </c>
      <c r="F441" s="166">
        <v>4970</v>
      </c>
    </row>
    <row r="442" spans="1:6" s="136" customFormat="1" ht="18.75">
      <c r="A442" s="127"/>
      <c r="B442" s="125"/>
      <c r="C442" s="122"/>
      <c r="D442" s="122"/>
      <c r="E442" s="122"/>
      <c r="F442" s="166"/>
    </row>
    <row r="443" spans="1:6" s="136" customFormat="1" ht="139.5" customHeight="1">
      <c r="A443" s="127"/>
      <c r="B443" s="123" t="s">
        <v>1649</v>
      </c>
      <c r="C443" s="124" t="s">
        <v>944</v>
      </c>
      <c r="D443" s="124" t="s">
        <v>1648</v>
      </c>
      <c r="E443" s="124"/>
      <c r="F443" s="165">
        <f>F444</f>
        <v>262</v>
      </c>
    </row>
    <row r="444" spans="1:6" s="136" customFormat="1" ht="37.5">
      <c r="A444" s="127"/>
      <c r="B444" s="125" t="s">
        <v>935</v>
      </c>
      <c r="C444" s="122" t="s">
        <v>944</v>
      </c>
      <c r="D444" s="122" t="s">
        <v>1648</v>
      </c>
      <c r="E444" s="122" t="s">
        <v>1619</v>
      </c>
      <c r="F444" s="166">
        <v>262</v>
      </c>
    </row>
    <row r="445" spans="1:6" s="136" customFormat="1" ht="18.75">
      <c r="A445" s="127"/>
      <c r="B445" s="125"/>
      <c r="C445" s="122"/>
      <c r="D445" s="122"/>
      <c r="E445" s="122"/>
      <c r="F445" s="166"/>
    </row>
    <row r="446" spans="1:6" s="161" customFormat="1" ht="117.75" customHeight="1">
      <c r="A446" s="127"/>
      <c r="B446" s="123" t="s">
        <v>1642</v>
      </c>
      <c r="C446" s="124" t="s">
        <v>944</v>
      </c>
      <c r="D446" s="124" t="s">
        <v>1641</v>
      </c>
      <c r="E446" s="124"/>
      <c r="F446" s="165">
        <f>F447</f>
        <v>1656.4</v>
      </c>
    </row>
    <row r="447" spans="1:6" s="136" customFormat="1" ht="37.5">
      <c r="A447" s="127"/>
      <c r="B447" s="125" t="s">
        <v>935</v>
      </c>
      <c r="C447" s="122" t="s">
        <v>944</v>
      </c>
      <c r="D447" s="122" t="s">
        <v>1641</v>
      </c>
      <c r="E447" s="122" t="s">
        <v>1619</v>
      </c>
      <c r="F447" s="166">
        <v>1656.4</v>
      </c>
    </row>
    <row r="448" spans="1:6" s="136" customFormat="1" ht="18.75">
      <c r="A448" s="127"/>
      <c r="B448" s="125"/>
      <c r="C448" s="122"/>
      <c r="D448" s="122"/>
      <c r="E448" s="122"/>
      <c r="F448" s="166"/>
    </row>
    <row r="449" spans="1:6" s="136" customFormat="1" ht="112.5">
      <c r="A449" s="127"/>
      <c r="B449" s="123" t="s">
        <v>1643</v>
      </c>
      <c r="C449" s="124" t="s">
        <v>944</v>
      </c>
      <c r="D449" s="124" t="s">
        <v>1641</v>
      </c>
      <c r="E449" s="124"/>
      <c r="F449" s="165">
        <f>F450</f>
        <v>17</v>
      </c>
    </row>
    <row r="450" spans="1:6" s="136" customFormat="1" ht="37.5">
      <c r="A450" s="127"/>
      <c r="B450" s="125" t="s">
        <v>935</v>
      </c>
      <c r="C450" s="122" t="s">
        <v>944</v>
      </c>
      <c r="D450" s="122" t="s">
        <v>1641</v>
      </c>
      <c r="E450" s="122" t="s">
        <v>1619</v>
      </c>
      <c r="F450" s="166">
        <v>17</v>
      </c>
    </row>
    <row r="451" spans="1:6" s="136" customFormat="1" ht="18.75">
      <c r="A451" s="127"/>
      <c r="B451" s="125"/>
      <c r="C451" s="122"/>
      <c r="D451" s="122"/>
      <c r="E451" s="122"/>
      <c r="F451" s="166"/>
    </row>
    <row r="452" spans="1:6" s="136" customFormat="1" ht="131.25">
      <c r="A452" s="127"/>
      <c r="B452" s="123" t="s">
        <v>1566</v>
      </c>
      <c r="C452" s="124" t="s">
        <v>944</v>
      </c>
      <c r="D452" s="124" t="s">
        <v>1627</v>
      </c>
      <c r="E452" s="124"/>
      <c r="F452" s="166">
        <f>F453</f>
        <v>1392.4</v>
      </c>
    </row>
    <row r="453" spans="1:6" s="136" customFormat="1" ht="37.5">
      <c r="A453" s="127"/>
      <c r="B453" s="125" t="s">
        <v>935</v>
      </c>
      <c r="C453" s="122" t="s">
        <v>944</v>
      </c>
      <c r="D453" s="122" t="s">
        <v>1627</v>
      </c>
      <c r="E453" s="122" t="s">
        <v>1619</v>
      </c>
      <c r="F453" s="166">
        <v>1392.4</v>
      </c>
    </row>
    <row r="454" spans="1:6" s="136" customFormat="1" ht="18.75">
      <c r="A454" s="127"/>
      <c r="B454" s="125"/>
      <c r="C454" s="122"/>
      <c r="D454" s="122"/>
      <c r="E454" s="122"/>
      <c r="F454" s="166"/>
    </row>
    <row r="455" spans="1:6" s="136" customFormat="1" ht="130.5" customHeight="1">
      <c r="A455" s="127"/>
      <c r="B455" s="123" t="s">
        <v>1567</v>
      </c>
      <c r="C455" s="124" t="s">
        <v>944</v>
      </c>
      <c r="D455" s="124" t="s">
        <v>1627</v>
      </c>
      <c r="E455" s="124"/>
      <c r="F455" s="167">
        <f>F456</f>
        <v>915.7</v>
      </c>
    </row>
    <row r="456" spans="1:6" s="136" customFormat="1" ht="37.5">
      <c r="A456" s="127"/>
      <c r="B456" s="125" t="s">
        <v>935</v>
      </c>
      <c r="C456" s="122" t="s">
        <v>944</v>
      </c>
      <c r="D456" s="122" t="s">
        <v>1627</v>
      </c>
      <c r="E456" s="122" t="s">
        <v>1619</v>
      </c>
      <c r="F456" s="166">
        <v>915.7</v>
      </c>
    </row>
    <row r="457" spans="1:6" s="136" customFormat="1" ht="18.75">
      <c r="A457" s="127"/>
      <c r="B457" s="125"/>
      <c r="C457" s="122"/>
      <c r="D457" s="122"/>
      <c r="E457" s="122"/>
      <c r="F457" s="166"/>
    </row>
    <row r="458" spans="1:6" s="136" customFormat="1" ht="93.75">
      <c r="A458" s="127"/>
      <c r="B458" s="123" t="s">
        <v>1582</v>
      </c>
      <c r="C458" s="124" t="s">
        <v>944</v>
      </c>
      <c r="D458" s="124" t="s">
        <v>1583</v>
      </c>
      <c r="E458" s="124"/>
      <c r="F458" s="165">
        <f>F459</f>
        <v>7100</v>
      </c>
    </row>
    <row r="459" spans="1:6" s="136" customFormat="1" ht="37.5">
      <c r="A459" s="127"/>
      <c r="B459" s="125" t="s">
        <v>935</v>
      </c>
      <c r="C459" s="159" t="s">
        <v>944</v>
      </c>
      <c r="D459" s="159" t="s">
        <v>1583</v>
      </c>
      <c r="E459" s="122" t="s">
        <v>1619</v>
      </c>
      <c r="F459" s="166">
        <f>3300+3800</f>
        <v>7100</v>
      </c>
    </row>
    <row r="460" spans="1:6" s="136" customFormat="1" ht="18.75">
      <c r="A460" s="127"/>
      <c r="B460" s="125"/>
      <c r="C460" s="159"/>
      <c r="D460" s="159"/>
      <c r="E460" s="122"/>
      <c r="F460" s="166"/>
    </row>
    <row r="461" spans="1:6" s="161" customFormat="1" ht="93.75">
      <c r="A461" s="127"/>
      <c r="B461" s="123" t="s">
        <v>1645</v>
      </c>
      <c r="C461" s="155" t="s">
        <v>944</v>
      </c>
      <c r="D461" s="155" t="s">
        <v>1644</v>
      </c>
      <c r="E461" s="124"/>
      <c r="F461" s="165">
        <f>F462</f>
        <v>94</v>
      </c>
    </row>
    <row r="462" spans="1:6" s="136" customFormat="1" ht="37.5">
      <c r="A462" s="127"/>
      <c r="B462" s="125" t="s">
        <v>935</v>
      </c>
      <c r="C462" s="159" t="s">
        <v>944</v>
      </c>
      <c r="D462" s="159" t="s">
        <v>1644</v>
      </c>
      <c r="E462" s="122" t="s">
        <v>1619</v>
      </c>
      <c r="F462" s="166">
        <v>94</v>
      </c>
    </row>
    <row r="463" spans="1:6" s="136" customFormat="1" ht="18.75">
      <c r="A463" s="127"/>
      <c r="B463" s="125"/>
      <c r="C463" s="159"/>
      <c r="D463" s="159"/>
      <c r="E463" s="122"/>
      <c r="F463" s="166"/>
    </row>
    <row r="464" spans="1:6" s="136" customFormat="1" ht="74.25" customHeight="1">
      <c r="A464" s="127"/>
      <c r="B464" s="123" t="s">
        <v>1656</v>
      </c>
      <c r="C464" s="155" t="s">
        <v>944</v>
      </c>
      <c r="D464" s="155" t="s">
        <v>1655</v>
      </c>
      <c r="E464" s="155"/>
      <c r="F464" s="167">
        <f>F465</f>
        <v>2700</v>
      </c>
    </row>
    <row r="465" spans="1:6" s="136" customFormat="1" ht="37.5">
      <c r="A465" s="127"/>
      <c r="B465" s="125" t="s">
        <v>935</v>
      </c>
      <c r="C465" s="159" t="s">
        <v>944</v>
      </c>
      <c r="D465" s="159" t="s">
        <v>1655</v>
      </c>
      <c r="E465" s="122" t="s">
        <v>1619</v>
      </c>
      <c r="F465" s="166">
        <v>2700</v>
      </c>
    </row>
    <row r="466" spans="1:6" s="136" customFormat="1" ht="18.75">
      <c r="A466" s="127"/>
      <c r="B466" s="125"/>
      <c r="C466" s="122"/>
      <c r="D466" s="122"/>
      <c r="E466" s="122"/>
      <c r="F466" s="166"/>
    </row>
    <row r="467" spans="1:6" s="136" customFormat="1" ht="18.75">
      <c r="A467" s="127"/>
      <c r="B467" s="123" t="s">
        <v>1368</v>
      </c>
      <c r="C467" s="124" t="s">
        <v>1369</v>
      </c>
      <c r="D467" s="122"/>
      <c r="E467" s="122"/>
      <c r="F467" s="165">
        <f>SUM(F468,F481)</f>
        <v>23691.8</v>
      </c>
    </row>
    <row r="468" spans="1:6" s="136" customFormat="1" ht="56.25">
      <c r="A468" s="127"/>
      <c r="B468" s="123" t="s">
        <v>1559</v>
      </c>
      <c r="C468" s="124" t="s">
        <v>1369</v>
      </c>
      <c r="D468" s="155" t="s">
        <v>1451</v>
      </c>
      <c r="E468" s="155"/>
      <c r="F468" s="167">
        <f>SUM(F469,F475,F472,F478)</f>
        <v>22601.8</v>
      </c>
    </row>
    <row r="469" spans="1:6" s="136" customFormat="1" ht="96" customHeight="1">
      <c r="A469" s="127"/>
      <c r="B469" s="123" t="s">
        <v>1568</v>
      </c>
      <c r="C469" s="124" t="s">
        <v>1369</v>
      </c>
      <c r="D469" s="124" t="s">
        <v>1333</v>
      </c>
      <c r="E469" s="122"/>
      <c r="F469" s="165">
        <f>F470</f>
        <v>20406.8</v>
      </c>
    </row>
    <row r="470" spans="1:6" s="136" customFormat="1" ht="35.25" customHeight="1">
      <c r="A470" s="127"/>
      <c r="B470" s="125" t="s">
        <v>811</v>
      </c>
      <c r="C470" s="122" t="s">
        <v>1369</v>
      </c>
      <c r="D470" s="122" t="s">
        <v>1333</v>
      </c>
      <c r="E470" s="122" t="s">
        <v>1619</v>
      </c>
      <c r="F470" s="166">
        <f>21437.8-500-531</f>
        <v>20406.8</v>
      </c>
    </row>
    <row r="471" spans="1:6" s="136" customFormat="1" ht="18.75">
      <c r="A471" s="127"/>
      <c r="B471" s="125"/>
      <c r="C471" s="122"/>
      <c r="D471" s="122"/>
      <c r="E471" s="122"/>
      <c r="F471" s="166"/>
    </row>
    <row r="472" spans="1:6" s="161" customFormat="1" ht="95.25" customHeight="1">
      <c r="A472" s="127"/>
      <c r="B472" s="123" t="s">
        <v>1592</v>
      </c>
      <c r="C472" s="124" t="s">
        <v>1369</v>
      </c>
      <c r="D472" s="124" t="s">
        <v>1591</v>
      </c>
      <c r="E472" s="124"/>
      <c r="F472" s="165">
        <f>F473</f>
        <v>425</v>
      </c>
    </row>
    <row r="473" spans="1:6" s="136" customFormat="1" ht="37.5">
      <c r="A473" s="127"/>
      <c r="B473" s="125" t="s">
        <v>811</v>
      </c>
      <c r="C473" s="159" t="s">
        <v>1369</v>
      </c>
      <c r="D473" s="159" t="s">
        <v>1591</v>
      </c>
      <c r="E473" s="122" t="s">
        <v>1619</v>
      </c>
      <c r="F473" s="166">
        <v>425</v>
      </c>
    </row>
    <row r="474" spans="1:6" s="136" customFormat="1" ht="18.75">
      <c r="A474" s="127"/>
      <c r="B474" s="125"/>
      <c r="C474" s="122"/>
      <c r="D474" s="122"/>
      <c r="E474" s="122"/>
      <c r="F474" s="166"/>
    </row>
    <row r="475" spans="1:6" s="136" customFormat="1" ht="207.75" customHeight="1">
      <c r="A475" s="127"/>
      <c r="B475" s="123" t="s">
        <v>1569</v>
      </c>
      <c r="C475" s="124" t="s">
        <v>1369</v>
      </c>
      <c r="D475" s="124" t="s">
        <v>1402</v>
      </c>
      <c r="E475" s="124"/>
      <c r="F475" s="167">
        <f>F476</f>
        <v>1239</v>
      </c>
    </row>
    <row r="476" spans="1:7" s="136" customFormat="1" ht="37.5">
      <c r="A476" s="127"/>
      <c r="B476" s="125" t="s">
        <v>935</v>
      </c>
      <c r="C476" s="122" t="s">
        <v>1369</v>
      </c>
      <c r="D476" s="122" t="s">
        <v>1402</v>
      </c>
      <c r="E476" s="122" t="s">
        <v>1619</v>
      </c>
      <c r="F476" s="166">
        <v>1239</v>
      </c>
      <c r="G476" s="172"/>
    </row>
    <row r="477" spans="1:7" s="136" customFormat="1" ht="18.75">
      <c r="A477" s="127"/>
      <c r="B477" s="125"/>
      <c r="C477" s="122"/>
      <c r="D477" s="122"/>
      <c r="E477" s="122"/>
      <c r="F477" s="166"/>
      <c r="G477" s="172"/>
    </row>
    <row r="478" spans="1:7" s="136" customFormat="1" ht="165.75" customHeight="1">
      <c r="A478" s="127"/>
      <c r="B478" s="123" t="s">
        <v>1682</v>
      </c>
      <c r="C478" s="124" t="s">
        <v>1369</v>
      </c>
      <c r="D478" s="124" t="s">
        <v>1411</v>
      </c>
      <c r="E478" s="124"/>
      <c r="F478" s="167">
        <f>F479</f>
        <v>531</v>
      </c>
      <c r="G478" s="172"/>
    </row>
    <row r="479" spans="1:7" s="136" customFormat="1" ht="37.5">
      <c r="A479" s="127"/>
      <c r="B479" s="125" t="s">
        <v>935</v>
      </c>
      <c r="C479" s="122" t="s">
        <v>1369</v>
      </c>
      <c r="D479" s="122" t="s">
        <v>1411</v>
      </c>
      <c r="E479" s="122" t="s">
        <v>1619</v>
      </c>
      <c r="F479" s="166">
        <v>531</v>
      </c>
      <c r="G479" s="172"/>
    </row>
    <row r="480" spans="1:6" s="136" customFormat="1" ht="18.75">
      <c r="A480" s="127"/>
      <c r="B480" s="125"/>
      <c r="C480" s="122"/>
      <c r="D480" s="122"/>
      <c r="E480" s="122"/>
      <c r="F480" s="166"/>
    </row>
    <row r="481" spans="1:6" s="136" customFormat="1" ht="56.25">
      <c r="A481" s="127"/>
      <c r="B481" s="123" t="s">
        <v>1549</v>
      </c>
      <c r="C481" s="124" t="s">
        <v>1369</v>
      </c>
      <c r="D481" s="124" t="s">
        <v>1548</v>
      </c>
      <c r="E481" s="124"/>
      <c r="F481" s="165">
        <f>F482</f>
        <v>1090</v>
      </c>
    </row>
    <row r="482" spans="1:6" s="136" customFormat="1" ht="129" customHeight="1">
      <c r="A482" s="127"/>
      <c r="B482" s="123" t="s">
        <v>1551</v>
      </c>
      <c r="C482" s="124" t="s">
        <v>1369</v>
      </c>
      <c r="D482" s="124" t="s">
        <v>1550</v>
      </c>
      <c r="E482" s="124"/>
      <c r="F482" s="165">
        <f>F483</f>
        <v>1090</v>
      </c>
    </row>
    <row r="483" spans="1:6" s="136" customFormat="1" ht="37.5">
      <c r="A483" s="127"/>
      <c r="B483" s="125" t="s">
        <v>935</v>
      </c>
      <c r="C483" s="124" t="s">
        <v>1369</v>
      </c>
      <c r="D483" s="124" t="s">
        <v>1550</v>
      </c>
      <c r="E483" s="122" t="s">
        <v>1619</v>
      </c>
      <c r="F483" s="166">
        <v>1090</v>
      </c>
    </row>
    <row r="484" spans="1:6" s="136" customFormat="1" ht="18.75">
      <c r="A484" s="127"/>
      <c r="B484" s="125"/>
      <c r="C484" s="122"/>
      <c r="D484" s="122"/>
      <c r="E484" s="122"/>
      <c r="F484" s="166"/>
    </row>
    <row r="485" spans="1:6" s="136" customFormat="1" ht="32.25" customHeight="1">
      <c r="A485" s="127"/>
      <c r="B485" s="123" t="s">
        <v>1371</v>
      </c>
      <c r="C485" s="124" t="s">
        <v>825</v>
      </c>
      <c r="D485" s="124"/>
      <c r="E485" s="124"/>
      <c r="F485" s="165">
        <f>SUM(F487,F490,F494)</f>
        <v>15963.3</v>
      </c>
    </row>
    <row r="486" spans="1:6" s="136" customFormat="1" ht="57" customHeight="1">
      <c r="A486" s="127"/>
      <c r="B486" s="123" t="s">
        <v>1559</v>
      </c>
      <c r="C486" s="124" t="s">
        <v>825</v>
      </c>
      <c r="D486" s="124" t="s">
        <v>1451</v>
      </c>
      <c r="E486" s="124"/>
      <c r="F486" s="165">
        <f>SUM(F487,F490,F494)</f>
        <v>15963.3</v>
      </c>
    </row>
    <row r="487" spans="1:6" s="136" customFormat="1" ht="174" customHeight="1">
      <c r="A487" s="127"/>
      <c r="B487" s="123" t="s">
        <v>1570</v>
      </c>
      <c r="C487" s="124" t="s">
        <v>825</v>
      </c>
      <c r="D487" s="124" t="s">
        <v>1403</v>
      </c>
      <c r="E487" s="124"/>
      <c r="F487" s="167">
        <f>F488</f>
        <v>6245</v>
      </c>
    </row>
    <row r="488" spans="1:6" s="136" customFormat="1" ht="35.25" customHeight="1">
      <c r="A488" s="127"/>
      <c r="B488" s="125" t="s">
        <v>935</v>
      </c>
      <c r="C488" s="122" t="s">
        <v>825</v>
      </c>
      <c r="D488" s="122" t="s">
        <v>1403</v>
      </c>
      <c r="E488" s="122" t="s">
        <v>1619</v>
      </c>
      <c r="F488" s="166">
        <f>3558+2687</f>
        <v>6245</v>
      </c>
    </row>
    <row r="489" spans="1:6" ht="18.75">
      <c r="A489" s="127"/>
      <c r="B489" s="125"/>
      <c r="C489" s="124"/>
      <c r="D489" s="124"/>
      <c r="E489" s="124"/>
      <c r="F489" s="166"/>
    </row>
    <row r="490" spans="1:7" ht="75" customHeight="1">
      <c r="A490" s="127"/>
      <c r="B490" s="123" t="s">
        <v>1571</v>
      </c>
      <c r="C490" s="124" t="s">
        <v>825</v>
      </c>
      <c r="D490" s="124" t="s">
        <v>1443</v>
      </c>
      <c r="E490" s="124"/>
      <c r="F490" s="165">
        <f>SUM(F491:F492)</f>
        <v>6189.5</v>
      </c>
      <c r="G490" s="171"/>
    </row>
    <row r="491" spans="1:6" ht="20.25" customHeight="1">
      <c r="A491" s="127"/>
      <c r="B491" s="125" t="s">
        <v>771</v>
      </c>
      <c r="C491" s="122" t="s">
        <v>825</v>
      </c>
      <c r="D491" s="122" t="s">
        <v>1443</v>
      </c>
      <c r="E491" s="122" t="s">
        <v>1616</v>
      </c>
      <c r="F491" s="166">
        <v>356</v>
      </c>
    </row>
    <row r="492" spans="1:6" ht="36" customHeight="1">
      <c r="A492" s="127"/>
      <c r="B492" s="125" t="s">
        <v>935</v>
      </c>
      <c r="C492" s="122" t="s">
        <v>825</v>
      </c>
      <c r="D492" s="122" t="s">
        <v>1443</v>
      </c>
      <c r="E492" s="122" t="s">
        <v>1619</v>
      </c>
      <c r="F492" s="166">
        <v>5833.5</v>
      </c>
    </row>
    <row r="493" spans="1:6" ht="18.75">
      <c r="A493" s="127"/>
      <c r="B493" s="125"/>
      <c r="C493" s="122"/>
      <c r="D493" s="122"/>
      <c r="E493" s="122"/>
      <c r="F493" s="166"/>
    </row>
    <row r="494" spans="1:6" ht="97.5" customHeight="1">
      <c r="A494" s="127"/>
      <c r="B494" s="123" t="s">
        <v>1572</v>
      </c>
      <c r="C494" s="124" t="s">
        <v>825</v>
      </c>
      <c r="D494" s="124" t="s">
        <v>1381</v>
      </c>
      <c r="E494" s="122"/>
      <c r="F494" s="167">
        <f>F495</f>
        <v>3528.8</v>
      </c>
    </row>
    <row r="495" spans="1:6" ht="37.5">
      <c r="A495" s="127"/>
      <c r="B495" s="125" t="s">
        <v>935</v>
      </c>
      <c r="C495" s="122" t="s">
        <v>825</v>
      </c>
      <c r="D495" s="122" t="s">
        <v>1381</v>
      </c>
      <c r="E495" s="122" t="s">
        <v>1619</v>
      </c>
      <c r="F495" s="166">
        <f>3728.8-200</f>
        <v>3528.8</v>
      </c>
    </row>
    <row r="496" spans="1:6" ht="18.75">
      <c r="A496" s="127"/>
      <c r="B496" s="125"/>
      <c r="C496" s="122"/>
      <c r="D496" s="122"/>
      <c r="E496" s="122"/>
      <c r="F496" s="166"/>
    </row>
    <row r="497" spans="1:6" ht="18.75">
      <c r="A497" s="127"/>
      <c r="B497" s="123" t="s">
        <v>954</v>
      </c>
      <c r="C497" s="124" t="s">
        <v>914</v>
      </c>
      <c r="D497" s="122"/>
      <c r="E497" s="122"/>
      <c r="F497" s="165">
        <f>F498</f>
        <v>36649.700000000004</v>
      </c>
    </row>
    <row r="498" spans="1:6" ht="56.25">
      <c r="A498" s="127"/>
      <c r="B498" s="123" t="s">
        <v>1559</v>
      </c>
      <c r="C498" s="124" t="s">
        <v>914</v>
      </c>
      <c r="D498" s="155" t="s">
        <v>1451</v>
      </c>
      <c r="E498" s="155"/>
      <c r="F498" s="167">
        <f>SUM(F499,F502,F506,F511,F515,F518)</f>
        <v>36649.700000000004</v>
      </c>
    </row>
    <row r="499" spans="1:6" ht="99.75" customHeight="1">
      <c r="A499" s="127"/>
      <c r="B499" s="123" t="s">
        <v>1573</v>
      </c>
      <c r="C499" s="124" t="s">
        <v>914</v>
      </c>
      <c r="D499" s="124" t="s">
        <v>1335</v>
      </c>
      <c r="E499" s="124"/>
      <c r="F499" s="165">
        <f>SUM(F500:F500)</f>
        <v>4914.3</v>
      </c>
    </row>
    <row r="500" spans="1:6" ht="93.75" customHeight="1">
      <c r="A500" s="127"/>
      <c r="B500" s="125" t="s">
        <v>1414</v>
      </c>
      <c r="C500" s="122" t="s">
        <v>914</v>
      </c>
      <c r="D500" s="122" t="s">
        <v>1335</v>
      </c>
      <c r="E500" s="122" t="s">
        <v>1615</v>
      </c>
      <c r="F500" s="166">
        <v>4914.3</v>
      </c>
    </row>
    <row r="501" spans="1:6" ht="18" customHeight="1">
      <c r="A501" s="127"/>
      <c r="B501" s="125"/>
      <c r="C501" s="122"/>
      <c r="D501" s="122"/>
      <c r="E501" s="122"/>
      <c r="F501" s="166"/>
    </row>
    <row r="502" spans="1:6" ht="97.5" customHeight="1">
      <c r="A502" s="127"/>
      <c r="B502" s="123" t="s">
        <v>1574</v>
      </c>
      <c r="C502" s="124" t="s">
        <v>914</v>
      </c>
      <c r="D502" s="124" t="s">
        <v>1336</v>
      </c>
      <c r="E502" s="124"/>
      <c r="F502" s="165">
        <f>SUM(F503:F504)</f>
        <v>608</v>
      </c>
    </row>
    <row r="503" spans="1:6" ht="19.5" customHeight="1">
      <c r="A503" s="127"/>
      <c r="B503" s="125" t="s">
        <v>771</v>
      </c>
      <c r="C503" s="122" t="s">
        <v>914</v>
      </c>
      <c r="D503" s="122" t="s">
        <v>1336</v>
      </c>
      <c r="E503" s="122" t="s">
        <v>1616</v>
      </c>
      <c r="F503" s="166">
        <f>608-0.2</f>
        <v>607.8</v>
      </c>
    </row>
    <row r="504" spans="1:6" ht="19.5" customHeight="1">
      <c r="A504" s="127"/>
      <c r="B504" s="125" t="s">
        <v>1098</v>
      </c>
      <c r="C504" s="122" t="s">
        <v>914</v>
      </c>
      <c r="D504" s="122" t="s">
        <v>1336</v>
      </c>
      <c r="E504" s="122" t="s">
        <v>1618</v>
      </c>
      <c r="F504" s="166">
        <v>0.2</v>
      </c>
    </row>
    <row r="505" spans="1:6" ht="18.75" customHeight="1">
      <c r="A505" s="127"/>
      <c r="B505" s="125"/>
      <c r="C505" s="122"/>
      <c r="D505" s="122"/>
      <c r="E505" s="122"/>
      <c r="F505" s="166"/>
    </row>
    <row r="506" spans="1:6" ht="93" customHeight="1">
      <c r="A506" s="127"/>
      <c r="B506" s="123" t="s">
        <v>1575</v>
      </c>
      <c r="C506" s="124" t="s">
        <v>914</v>
      </c>
      <c r="D506" s="124" t="s">
        <v>1337</v>
      </c>
      <c r="E506" s="124"/>
      <c r="F506" s="165">
        <f>SUM(F507:F509)</f>
        <v>19914.100000000002</v>
      </c>
    </row>
    <row r="507" spans="1:6" ht="93.75" customHeight="1">
      <c r="A507" s="127"/>
      <c r="B507" s="125" t="s">
        <v>1414</v>
      </c>
      <c r="C507" s="122" t="s">
        <v>914</v>
      </c>
      <c r="D507" s="122" t="s">
        <v>1337</v>
      </c>
      <c r="E507" s="122" t="s">
        <v>1615</v>
      </c>
      <c r="F507" s="166">
        <v>17830.4</v>
      </c>
    </row>
    <row r="508" spans="1:6" ht="21" customHeight="1">
      <c r="A508" s="127"/>
      <c r="B508" s="125" t="s">
        <v>771</v>
      </c>
      <c r="C508" s="122" t="s">
        <v>914</v>
      </c>
      <c r="D508" s="122" t="s">
        <v>1337</v>
      </c>
      <c r="E508" s="122" t="s">
        <v>1616</v>
      </c>
      <c r="F508" s="166">
        <f>2856.1-460.6-316.8</f>
        <v>2078.7</v>
      </c>
    </row>
    <row r="509" spans="1:6" ht="18.75">
      <c r="A509" s="127"/>
      <c r="B509" s="125" t="s">
        <v>936</v>
      </c>
      <c r="C509" s="122" t="s">
        <v>914</v>
      </c>
      <c r="D509" s="122" t="s">
        <v>1337</v>
      </c>
      <c r="E509" s="122" t="s">
        <v>1618</v>
      </c>
      <c r="F509" s="166">
        <v>5</v>
      </c>
    </row>
    <row r="510" spans="1:6" ht="18.75">
      <c r="A510" s="127"/>
      <c r="B510" s="125"/>
      <c r="C510" s="122"/>
      <c r="D510" s="122"/>
      <c r="E510" s="122"/>
      <c r="F510" s="166"/>
    </row>
    <row r="511" spans="1:6" ht="93.75">
      <c r="A511" s="127"/>
      <c r="B511" s="123" t="s">
        <v>1576</v>
      </c>
      <c r="C511" s="124" t="s">
        <v>914</v>
      </c>
      <c r="D511" s="124" t="s">
        <v>1383</v>
      </c>
      <c r="E511" s="122"/>
      <c r="F511" s="167">
        <f>SUM(F512:F513)</f>
        <v>3802.7</v>
      </c>
    </row>
    <row r="512" spans="1:6" ht="93.75" customHeight="1">
      <c r="A512" s="127"/>
      <c r="B512" s="125" t="s">
        <v>1414</v>
      </c>
      <c r="C512" s="122" t="s">
        <v>914</v>
      </c>
      <c r="D512" s="122" t="s">
        <v>1383</v>
      </c>
      <c r="E512" s="122" t="s">
        <v>1615</v>
      </c>
      <c r="F512" s="166">
        <v>3498.7</v>
      </c>
    </row>
    <row r="513" spans="1:6" ht="23.25" customHeight="1">
      <c r="A513" s="127"/>
      <c r="B513" s="125" t="s">
        <v>771</v>
      </c>
      <c r="C513" s="122" t="s">
        <v>914</v>
      </c>
      <c r="D513" s="122" t="s">
        <v>1383</v>
      </c>
      <c r="E513" s="122" t="s">
        <v>1616</v>
      </c>
      <c r="F513" s="166">
        <v>304</v>
      </c>
    </row>
    <row r="514" spans="1:6" ht="18.75">
      <c r="A514" s="127"/>
      <c r="B514" s="125"/>
      <c r="C514" s="122"/>
      <c r="D514" s="122"/>
      <c r="E514" s="122"/>
      <c r="F514" s="166"/>
    </row>
    <row r="515" spans="1:6" ht="225">
      <c r="A515" s="127"/>
      <c r="B515" s="123" t="s">
        <v>1577</v>
      </c>
      <c r="C515" s="124" t="s">
        <v>914</v>
      </c>
      <c r="D515" s="124" t="s">
        <v>1338</v>
      </c>
      <c r="E515" s="122"/>
      <c r="F515" s="167">
        <f>F516</f>
        <v>1363</v>
      </c>
    </row>
    <row r="516" spans="1:6" ht="37.5">
      <c r="A516" s="127"/>
      <c r="B516" s="125" t="s">
        <v>935</v>
      </c>
      <c r="C516" s="122" t="s">
        <v>914</v>
      </c>
      <c r="D516" s="122" t="s">
        <v>1338</v>
      </c>
      <c r="E516" s="122" t="s">
        <v>1619</v>
      </c>
      <c r="F516" s="166">
        <v>1363</v>
      </c>
    </row>
    <row r="517" spans="1:6" ht="18.75">
      <c r="A517" s="127"/>
      <c r="B517" s="125"/>
      <c r="C517" s="122"/>
      <c r="D517" s="122"/>
      <c r="E517" s="122"/>
      <c r="F517" s="166"/>
    </row>
    <row r="518" spans="1:6" ht="131.25">
      <c r="A518" s="127"/>
      <c r="B518" s="123" t="s">
        <v>1564</v>
      </c>
      <c r="C518" s="124" t="s">
        <v>914</v>
      </c>
      <c r="D518" s="124" t="s">
        <v>1329</v>
      </c>
      <c r="E518" s="124"/>
      <c r="F518" s="165">
        <f>SUM(F519:F520)</f>
        <v>6047.6</v>
      </c>
    </row>
    <row r="519" spans="1:6" ht="18" customHeight="1">
      <c r="A519" s="127"/>
      <c r="B519" s="125" t="s">
        <v>771</v>
      </c>
      <c r="C519" s="122" t="s">
        <v>914</v>
      </c>
      <c r="D519" s="122" t="s">
        <v>1329</v>
      </c>
      <c r="E519" s="122" t="s">
        <v>1616</v>
      </c>
      <c r="F519" s="166">
        <v>59</v>
      </c>
    </row>
    <row r="520" spans="1:6" ht="21.75" customHeight="1">
      <c r="A520" s="127"/>
      <c r="B520" s="125" t="s">
        <v>814</v>
      </c>
      <c r="C520" s="122" t="s">
        <v>914</v>
      </c>
      <c r="D520" s="122" t="s">
        <v>1329</v>
      </c>
      <c r="E520" s="122" t="s">
        <v>1617</v>
      </c>
      <c r="F520" s="166">
        <v>5988.6</v>
      </c>
    </row>
    <row r="521" spans="1:6" ht="21.75" customHeight="1">
      <c r="A521" s="127"/>
      <c r="B521" s="125"/>
      <c r="C521" s="122"/>
      <c r="D521" s="122"/>
      <c r="E521" s="122"/>
      <c r="F521" s="166"/>
    </row>
    <row r="522" spans="1:6" ht="24" customHeight="1">
      <c r="A522" s="127"/>
      <c r="B522" s="123" t="s">
        <v>946</v>
      </c>
      <c r="C522" s="124" t="s">
        <v>812</v>
      </c>
      <c r="D522" s="122"/>
      <c r="E522" s="122"/>
      <c r="F522" s="165">
        <f>F523+F529+F539</f>
        <v>52301.6</v>
      </c>
    </row>
    <row r="523" spans="1:6" ht="24" customHeight="1">
      <c r="A523" s="127"/>
      <c r="B523" s="123" t="s">
        <v>949</v>
      </c>
      <c r="C523" s="124" t="s">
        <v>84</v>
      </c>
      <c r="D523" s="122"/>
      <c r="E523" s="122"/>
      <c r="F523" s="165">
        <f>F525</f>
        <v>526.9</v>
      </c>
    </row>
    <row r="524" spans="1:6" ht="54" customHeight="1">
      <c r="A524" s="127"/>
      <c r="B524" s="123" t="s">
        <v>1559</v>
      </c>
      <c r="C524" s="124" t="s">
        <v>84</v>
      </c>
      <c r="D524" s="124" t="s">
        <v>1451</v>
      </c>
      <c r="E524" s="124"/>
      <c r="F524" s="166">
        <f>F525</f>
        <v>526.9</v>
      </c>
    </row>
    <row r="525" spans="1:6" ht="93.75">
      <c r="A525" s="127"/>
      <c r="B525" s="123" t="s">
        <v>1578</v>
      </c>
      <c r="C525" s="124" t="s">
        <v>84</v>
      </c>
      <c r="D525" s="124" t="s">
        <v>1339</v>
      </c>
      <c r="E525" s="122"/>
      <c r="F525" s="167">
        <f>SUM(F526:F527)</f>
        <v>526.9</v>
      </c>
    </row>
    <row r="526" spans="1:6" ht="21" customHeight="1">
      <c r="A526" s="127"/>
      <c r="B526" s="125" t="s">
        <v>771</v>
      </c>
      <c r="C526" s="122" t="s">
        <v>84</v>
      </c>
      <c r="D526" s="122" t="s">
        <v>1339</v>
      </c>
      <c r="E526" s="122" t="s">
        <v>1616</v>
      </c>
      <c r="F526" s="166">
        <v>5.3</v>
      </c>
    </row>
    <row r="527" spans="1:6" ht="19.5" customHeight="1">
      <c r="A527" s="127"/>
      <c r="B527" s="125" t="s">
        <v>814</v>
      </c>
      <c r="C527" s="122" t="s">
        <v>84</v>
      </c>
      <c r="D527" s="122" t="s">
        <v>1339</v>
      </c>
      <c r="E527" s="122" t="s">
        <v>1617</v>
      </c>
      <c r="F527" s="166">
        <v>521.6</v>
      </c>
    </row>
    <row r="528" spans="1:6" ht="18.75">
      <c r="A528" s="127"/>
      <c r="B528" s="125"/>
      <c r="C528" s="122"/>
      <c r="D528" s="122"/>
      <c r="E528" s="122"/>
      <c r="F528" s="166"/>
    </row>
    <row r="529" spans="1:6" ht="18.75">
      <c r="A529" s="127"/>
      <c r="B529" s="123" t="s">
        <v>1267</v>
      </c>
      <c r="C529" s="124" t="s">
        <v>448</v>
      </c>
      <c r="D529" s="122"/>
      <c r="E529" s="122"/>
      <c r="F529" s="165">
        <f>SUM(F531,F535)</f>
        <v>49962.7</v>
      </c>
    </row>
    <row r="530" spans="1:6" ht="56.25">
      <c r="A530" s="127"/>
      <c r="B530" s="123" t="s">
        <v>1559</v>
      </c>
      <c r="C530" s="124" t="s">
        <v>448</v>
      </c>
      <c r="D530" s="124" t="s">
        <v>1451</v>
      </c>
      <c r="E530" s="122"/>
      <c r="F530" s="165">
        <f>SUM(F531,F535)</f>
        <v>49962.7</v>
      </c>
    </row>
    <row r="531" spans="1:6" ht="135" customHeight="1">
      <c r="A531" s="127"/>
      <c r="B531" s="123" t="s">
        <v>1579</v>
      </c>
      <c r="C531" s="124" t="s">
        <v>448</v>
      </c>
      <c r="D531" s="124" t="s">
        <v>1340</v>
      </c>
      <c r="E531" s="124"/>
      <c r="F531" s="167">
        <f>SUM(F532:F533)</f>
        <v>19470.7</v>
      </c>
    </row>
    <row r="532" spans="1:6" ht="23.25" customHeight="1">
      <c r="A532" s="127"/>
      <c r="B532" s="125" t="s">
        <v>771</v>
      </c>
      <c r="C532" s="122" t="s">
        <v>448</v>
      </c>
      <c r="D532" s="122" t="s">
        <v>1340</v>
      </c>
      <c r="E532" s="122" t="s">
        <v>1616</v>
      </c>
      <c r="F532" s="166">
        <v>192.8</v>
      </c>
    </row>
    <row r="533" spans="1:6" ht="24.75" customHeight="1">
      <c r="A533" s="127"/>
      <c r="B533" s="125" t="s">
        <v>814</v>
      </c>
      <c r="C533" s="122" t="s">
        <v>448</v>
      </c>
      <c r="D533" s="122" t="s">
        <v>1340</v>
      </c>
      <c r="E533" s="122" t="s">
        <v>1617</v>
      </c>
      <c r="F533" s="166">
        <v>19277.9</v>
      </c>
    </row>
    <row r="534" spans="1:6" ht="18.75">
      <c r="A534" s="127"/>
      <c r="B534" s="125"/>
      <c r="C534" s="122"/>
      <c r="D534" s="122"/>
      <c r="E534" s="122"/>
      <c r="F534" s="166"/>
    </row>
    <row r="535" spans="1:6" ht="114.75" customHeight="1">
      <c r="A535" s="127"/>
      <c r="B535" s="123" t="s">
        <v>1580</v>
      </c>
      <c r="C535" s="124" t="s">
        <v>448</v>
      </c>
      <c r="D535" s="124" t="s">
        <v>1341</v>
      </c>
      <c r="E535" s="124"/>
      <c r="F535" s="167">
        <f>SUM(F536:F537)</f>
        <v>30492</v>
      </c>
    </row>
    <row r="536" spans="1:6" ht="26.25" customHeight="1">
      <c r="A536" s="127"/>
      <c r="B536" s="125" t="s">
        <v>771</v>
      </c>
      <c r="C536" s="122" t="s">
        <v>448</v>
      </c>
      <c r="D536" s="122" t="s">
        <v>1341</v>
      </c>
      <c r="E536" s="122" t="s">
        <v>1616</v>
      </c>
      <c r="F536" s="166">
        <v>7575</v>
      </c>
    </row>
    <row r="537" spans="1:6" ht="18.75" customHeight="1">
      <c r="A537" s="127"/>
      <c r="B537" s="125" t="s">
        <v>814</v>
      </c>
      <c r="C537" s="122" t="s">
        <v>448</v>
      </c>
      <c r="D537" s="122" t="s">
        <v>1341</v>
      </c>
      <c r="E537" s="122" t="s">
        <v>1617</v>
      </c>
      <c r="F537" s="166">
        <v>22917</v>
      </c>
    </row>
    <row r="538" spans="1:6" ht="18.75" customHeight="1">
      <c r="A538" s="127"/>
      <c r="B538" s="125"/>
      <c r="C538" s="122"/>
      <c r="D538" s="122"/>
      <c r="E538" s="122"/>
      <c r="F538" s="166"/>
    </row>
    <row r="539" spans="1:6" ht="18.75" customHeight="1">
      <c r="A539" s="127"/>
      <c r="B539" s="154" t="s">
        <v>1471</v>
      </c>
      <c r="C539" s="155" t="s">
        <v>294</v>
      </c>
      <c r="D539" s="155"/>
      <c r="E539" s="155"/>
      <c r="F539" s="167">
        <f>F540</f>
        <v>1812</v>
      </c>
    </row>
    <row r="540" spans="1:6" ht="54.75" customHeight="1">
      <c r="A540" s="127"/>
      <c r="B540" s="154" t="s">
        <v>1559</v>
      </c>
      <c r="C540" s="155" t="s">
        <v>294</v>
      </c>
      <c r="D540" s="155" t="s">
        <v>1451</v>
      </c>
      <c r="E540" s="155"/>
      <c r="F540" s="167">
        <f>F541</f>
        <v>1812</v>
      </c>
    </row>
    <row r="541" spans="1:6" ht="135" customHeight="1">
      <c r="A541" s="127"/>
      <c r="B541" s="123" t="s">
        <v>1581</v>
      </c>
      <c r="C541" s="155" t="s">
        <v>294</v>
      </c>
      <c r="D541" s="124" t="s">
        <v>1342</v>
      </c>
      <c r="E541" s="124"/>
      <c r="F541" s="165">
        <f>SUM(F542:F543)</f>
        <v>1812</v>
      </c>
    </row>
    <row r="542" spans="1:6" ht="95.25" customHeight="1">
      <c r="A542" s="127"/>
      <c r="B542" s="125" t="s">
        <v>1414</v>
      </c>
      <c r="C542" s="122" t="s">
        <v>294</v>
      </c>
      <c r="D542" s="122" t="s">
        <v>1342</v>
      </c>
      <c r="E542" s="122" t="s">
        <v>1615</v>
      </c>
      <c r="F542" s="166">
        <v>1647</v>
      </c>
    </row>
    <row r="543" spans="1:6" ht="18.75" customHeight="1">
      <c r="A543" s="127"/>
      <c r="B543" s="125" t="s">
        <v>771</v>
      </c>
      <c r="C543" s="122" t="s">
        <v>294</v>
      </c>
      <c r="D543" s="122" t="s">
        <v>1342</v>
      </c>
      <c r="E543" s="122" t="s">
        <v>1616</v>
      </c>
      <c r="F543" s="166">
        <v>165</v>
      </c>
    </row>
    <row r="544" spans="1:6" ht="18.75">
      <c r="A544" s="127"/>
      <c r="B544" s="125"/>
      <c r="C544" s="122"/>
      <c r="D544" s="122"/>
      <c r="E544" s="122"/>
      <c r="F544" s="166"/>
    </row>
    <row r="545" spans="1:6" ht="56.25" customHeight="1">
      <c r="A545" s="137">
        <v>458</v>
      </c>
      <c r="B545" s="126" t="s">
        <v>1401</v>
      </c>
      <c r="C545" s="138"/>
      <c r="D545" s="124"/>
      <c r="E545" s="138"/>
      <c r="F545" s="165">
        <f>SUM(F546,F556,F583,F642,F648)</f>
        <v>110595.71901</v>
      </c>
    </row>
    <row r="546" spans="1:6" ht="33" customHeight="1">
      <c r="A546" s="137"/>
      <c r="B546" s="126" t="s">
        <v>1358</v>
      </c>
      <c r="C546" s="124" t="s">
        <v>31</v>
      </c>
      <c r="D546" s="124"/>
      <c r="E546" s="138"/>
      <c r="F546" s="165">
        <f>F547</f>
        <v>70</v>
      </c>
    </row>
    <row r="547" spans="1:6" ht="37.5" customHeight="1">
      <c r="A547" s="137"/>
      <c r="B547" s="126" t="s">
        <v>1359</v>
      </c>
      <c r="C547" s="124" t="s">
        <v>1357</v>
      </c>
      <c r="D547" s="124"/>
      <c r="E547" s="138"/>
      <c r="F547" s="165">
        <f>SUM(F548,F552)</f>
        <v>70</v>
      </c>
    </row>
    <row r="548" spans="1:6" ht="57.75" customHeight="1">
      <c r="A548" s="137"/>
      <c r="B548" s="126" t="s">
        <v>1490</v>
      </c>
      <c r="C548" s="124" t="s">
        <v>1357</v>
      </c>
      <c r="D548" s="124" t="s">
        <v>1456</v>
      </c>
      <c r="E548" s="138"/>
      <c r="F548" s="165">
        <f>F549</f>
        <v>50</v>
      </c>
    </row>
    <row r="549" spans="1:6" ht="93.75">
      <c r="A549" s="137"/>
      <c r="B549" s="123" t="s">
        <v>1491</v>
      </c>
      <c r="C549" s="124" t="s">
        <v>1357</v>
      </c>
      <c r="D549" s="137" t="s">
        <v>1380</v>
      </c>
      <c r="E549" s="122"/>
      <c r="F549" s="165">
        <f>F550</f>
        <v>50</v>
      </c>
    </row>
    <row r="550" spans="1:6" ht="22.5" customHeight="1">
      <c r="A550" s="125"/>
      <c r="B550" s="125" t="s">
        <v>771</v>
      </c>
      <c r="C550" s="145" t="s">
        <v>1357</v>
      </c>
      <c r="D550" s="145" t="s">
        <v>1380</v>
      </c>
      <c r="E550" s="145">
        <v>200</v>
      </c>
      <c r="F550" s="166">
        <v>50</v>
      </c>
    </row>
    <row r="551" spans="1:6" ht="22.5" customHeight="1">
      <c r="A551" s="125"/>
      <c r="B551" s="125"/>
      <c r="C551" s="145"/>
      <c r="D551" s="145"/>
      <c r="E551" s="145"/>
      <c r="F551" s="166"/>
    </row>
    <row r="552" spans="1:6" ht="57.75" customHeight="1">
      <c r="A552" s="125"/>
      <c r="B552" s="154" t="s">
        <v>1525</v>
      </c>
      <c r="C552" s="156" t="s">
        <v>1357</v>
      </c>
      <c r="D552" s="156">
        <v>2400000000</v>
      </c>
      <c r="E552" s="156"/>
      <c r="F552" s="167">
        <f>F553</f>
        <v>20</v>
      </c>
    </row>
    <row r="553" spans="1:6" ht="94.5" customHeight="1">
      <c r="A553" s="125"/>
      <c r="B553" s="154" t="s">
        <v>1541</v>
      </c>
      <c r="C553" s="156" t="s">
        <v>1357</v>
      </c>
      <c r="D553" s="156">
        <v>2400520530</v>
      </c>
      <c r="E553" s="156"/>
      <c r="F553" s="167">
        <f>F554</f>
        <v>20</v>
      </c>
    </row>
    <row r="554" spans="1:6" ht="21.75" customHeight="1">
      <c r="A554" s="125"/>
      <c r="B554" s="125" t="s">
        <v>771</v>
      </c>
      <c r="C554" s="157" t="s">
        <v>1357</v>
      </c>
      <c r="D554" s="157">
        <v>2400520530</v>
      </c>
      <c r="E554" s="145">
        <v>200</v>
      </c>
      <c r="F554" s="166">
        <v>20</v>
      </c>
    </row>
    <row r="555" spans="1:6" ht="20.25" customHeight="1">
      <c r="A555" s="125"/>
      <c r="B555" s="125"/>
      <c r="C555" s="125"/>
      <c r="D555" s="143"/>
      <c r="E555" s="125"/>
      <c r="F555" s="166"/>
    </row>
    <row r="556" spans="1:6" ht="18.75">
      <c r="A556" s="127"/>
      <c r="B556" s="149" t="s">
        <v>953</v>
      </c>
      <c r="C556" s="124" t="s">
        <v>950</v>
      </c>
      <c r="D556" s="124"/>
      <c r="E556" s="124"/>
      <c r="F556" s="165">
        <f>F557</f>
        <v>59610.8</v>
      </c>
    </row>
    <row r="557" spans="1:6" ht="18.75">
      <c r="A557" s="127"/>
      <c r="B557" s="123" t="s">
        <v>1368</v>
      </c>
      <c r="C557" s="124" t="s">
        <v>1369</v>
      </c>
      <c r="D557" s="124"/>
      <c r="E557" s="124"/>
      <c r="F557" s="165">
        <f>SUM(F558)</f>
        <v>59610.8</v>
      </c>
    </row>
    <row r="558" spans="1:6" ht="37.5">
      <c r="A558" s="127"/>
      <c r="B558" s="123" t="s">
        <v>1599</v>
      </c>
      <c r="C558" s="124" t="s">
        <v>1369</v>
      </c>
      <c r="D558" s="124" t="s">
        <v>1457</v>
      </c>
      <c r="E558" s="124"/>
      <c r="F558" s="165">
        <f>SUM(F559,F562,F565,F568,F571,F574,F577,F580)</f>
        <v>59610.8</v>
      </c>
    </row>
    <row r="559" spans="1:6" ht="93.75">
      <c r="A559" s="127"/>
      <c r="B559" s="123" t="s">
        <v>1600</v>
      </c>
      <c r="C559" s="124" t="s">
        <v>1369</v>
      </c>
      <c r="D559" s="124" t="s">
        <v>1343</v>
      </c>
      <c r="E559" s="124"/>
      <c r="F559" s="165">
        <f>F560</f>
        <v>46473.7</v>
      </c>
    </row>
    <row r="560" spans="1:6" ht="37.5">
      <c r="A560" s="127"/>
      <c r="B560" s="125" t="s">
        <v>935</v>
      </c>
      <c r="C560" s="122" t="s">
        <v>1369</v>
      </c>
      <c r="D560" s="122" t="s">
        <v>1343</v>
      </c>
      <c r="E560" s="122" t="s">
        <v>1619</v>
      </c>
      <c r="F560" s="166">
        <f>47373.7-900</f>
        <v>46473.7</v>
      </c>
    </row>
    <row r="561" spans="1:6" ht="18.75">
      <c r="A561" s="127"/>
      <c r="B561" s="125"/>
      <c r="C561" s="122"/>
      <c r="D561" s="122"/>
      <c r="E561" s="122"/>
      <c r="F561" s="166"/>
    </row>
    <row r="562" spans="1:6" ht="150">
      <c r="A562" s="127"/>
      <c r="B562" s="123" t="s">
        <v>1601</v>
      </c>
      <c r="C562" s="124" t="s">
        <v>1369</v>
      </c>
      <c r="D562" s="124" t="s">
        <v>1434</v>
      </c>
      <c r="E562" s="124"/>
      <c r="F562" s="167">
        <f>F563</f>
        <v>299.5</v>
      </c>
    </row>
    <row r="563" spans="1:6" ht="37.5">
      <c r="A563" s="127"/>
      <c r="B563" s="125" t="s">
        <v>935</v>
      </c>
      <c r="C563" s="122" t="s">
        <v>1369</v>
      </c>
      <c r="D563" s="122" t="s">
        <v>1434</v>
      </c>
      <c r="E563" s="122" t="s">
        <v>1619</v>
      </c>
      <c r="F563" s="166">
        <v>299.5</v>
      </c>
    </row>
    <row r="564" spans="1:6" ht="18.75">
      <c r="A564" s="127"/>
      <c r="B564" s="125"/>
      <c r="C564" s="122"/>
      <c r="D564" s="122"/>
      <c r="E564" s="122"/>
      <c r="F564" s="166"/>
    </row>
    <row r="565" spans="1:6" ht="150">
      <c r="A565" s="127"/>
      <c r="B565" s="123" t="s">
        <v>1602</v>
      </c>
      <c r="C565" s="124" t="s">
        <v>1369</v>
      </c>
      <c r="D565" s="124" t="s">
        <v>1435</v>
      </c>
      <c r="E565" s="124"/>
      <c r="F565" s="167">
        <f>F566</f>
        <v>5689.8</v>
      </c>
    </row>
    <row r="566" spans="1:6" ht="37.5">
      <c r="A566" s="127"/>
      <c r="B566" s="125" t="s">
        <v>935</v>
      </c>
      <c r="C566" s="122" t="s">
        <v>1369</v>
      </c>
      <c r="D566" s="122" t="s">
        <v>1435</v>
      </c>
      <c r="E566" s="122" t="s">
        <v>1619</v>
      </c>
      <c r="F566" s="166">
        <v>5689.8</v>
      </c>
    </row>
    <row r="567" spans="1:6" ht="18.75">
      <c r="A567" s="127"/>
      <c r="B567" s="125"/>
      <c r="C567" s="122"/>
      <c r="D567" s="122"/>
      <c r="E567" s="122"/>
      <c r="F567" s="166"/>
    </row>
    <row r="568" spans="1:6" ht="131.25">
      <c r="A568" s="127"/>
      <c r="B568" s="154" t="s">
        <v>1677</v>
      </c>
      <c r="C568" s="155" t="s">
        <v>1369</v>
      </c>
      <c r="D568" s="155" t="s">
        <v>1676</v>
      </c>
      <c r="E568" s="155"/>
      <c r="F568" s="167">
        <f>F569</f>
        <v>4898.2</v>
      </c>
    </row>
    <row r="569" spans="1:6" ht="37.5">
      <c r="A569" s="127"/>
      <c r="B569" s="125" t="s">
        <v>935</v>
      </c>
      <c r="C569" s="122" t="s">
        <v>1369</v>
      </c>
      <c r="D569" s="122" t="s">
        <v>1676</v>
      </c>
      <c r="E569" s="122" t="s">
        <v>1619</v>
      </c>
      <c r="F569" s="166">
        <v>4898.2</v>
      </c>
    </row>
    <row r="570" spans="1:6" ht="18.75">
      <c r="A570" s="127"/>
      <c r="B570" s="125"/>
      <c r="C570" s="122"/>
      <c r="D570" s="122"/>
      <c r="E570" s="122"/>
      <c r="F570" s="166"/>
    </row>
    <row r="571" spans="1:6" ht="93.75">
      <c r="A571" s="127"/>
      <c r="B571" s="154" t="s">
        <v>1678</v>
      </c>
      <c r="C571" s="155" t="s">
        <v>1369</v>
      </c>
      <c r="D571" s="155" t="s">
        <v>1676</v>
      </c>
      <c r="E571" s="155"/>
      <c r="F571" s="167">
        <f>F572</f>
        <v>257.8</v>
      </c>
    </row>
    <row r="572" spans="1:6" ht="37.5">
      <c r="A572" s="127"/>
      <c r="B572" s="125" t="s">
        <v>935</v>
      </c>
      <c r="C572" s="122" t="s">
        <v>1369</v>
      </c>
      <c r="D572" s="122" t="s">
        <v>1676</v>
      </c>
      <c r="E572" s="122" t="s">
        <v>1619</v>
      </c>
      <c r="F572" s="166">
        <v>257.8</v>
      </c>
    </row>
    <row r="573" spans="1:6" ht="18.75">
      <c r="A573" s="127"/>
      <c r="B573" s="125"/>
      <c r="C573" s="122"/>
      <c r="D573" s="122"/>
      <c r="E573" s="122"/>
      <c r="F573" s="166"/>
    </row>
    <row r="574" spans="1:6" ht="93.75">
      <c r="A574" s="127"/>
      <c r="B574" s="123" t="s">
        <v>1603</v>
      </c>
      <c r="C574" s="124" t="s">
        <v>1369</v>
      </c>
      <c r="D574" s="124" t="s">
        <v>1399</v>
      </c>
      <c r="E574" s="124"/>
      <c r="F574" s="167">
        <f>F575</f>
        <v>563</v>
      </c>
    </row>
    <row r="575" spans="1:6" ht="37.5">
      <c r="A575" s="127"/>
      <c r="B575" s="125" t="s">
        <v>935</v>
      </c>
      <c r="C575" s="122" t="s">
        <v>1369</v>
      </c>
      <c r="D575" s="122" t="s">
        <v>1399</v>
      </c>
      <c r="E575" s="122" t="s">
        <v>1619</v>
      </c>
      <c r="F575" s="166">
        <v>563</v>
      </c>
    </row>
    <row r="576" spans="1:6" ht="18.75">
      <c r="A576" s="127"/>
      <c r="B576" s="125"/>
      <c r="C576" s="122"/>
      <c r="D576" s="122"/>
      <c r="E576" s="122"/>
      <c r="F576" s="166"/>
    </row>
    <row r="577" spans="1:6" ht="93.75">
      <c r="A577" s="127"/>
      <c r="B577" s="123" t="s">
        <v>1604</v>
      </c>
      <c r="C577" s="124" t="s">
        <v>1369</v>
      </c>
      <c r="D577" s="124" t="s">
        <v>1400</v>
      </c>
      <c r="E577" s="124"/>
      <c r="F577" s="167">
        <f>F578</f>
        <v>563</v>
      </c>
    </row>
    <row r="578" spans="1:6" ht="37.5">
      <c r="A578" s="127"/>
      <c r="B578" s="125" t="s">
        <v>935</v>
      </c>
      <c r="C578" s="122" t="s">
        <v>1369</v>
      </c>
      <c r="D578" s="122" t="s">
        <v>1400</v>
      </c>
      <c r="E578" s="122" t="s">
        <v>1619</v>
      </c>
      <c r="F578" s="166">
        <v>563</v>
      </c>
    </row>
    <row r="579" spans="1:6" ht="18.75">
      <c r="A579" s="127"/>
      <c r="B579" s="125"/>
      <c r="C579" s="122"/>
      <c r="D579" s="122"/>
      <c r="E579" s="122"/>
      <c r="F579" s="166"/>
    </row>
    <row r="580" spans="1:6" ht="112.5">
      <c r="A580" s="127"/>
      <c r="B580" s="123" t="s">
        <v>1605</v>
      </c>
      <c r="C580" s="124" t="s">
        <v>1369</v>
      </c>
      <c r="D580" s="124" t="s">
        <v>1344</v>
      </c>
      <c r="E580" s="124"/>
      <c r="F580" s="167">
        <f>F581</f>
        <v>865.8</v>
      </c>
    </row>
    <row r="581" spans="1:6" ht="20.25" customHeight="1">
      <c r="A581" s="127"/>
      <c r="B581" s="125" t="s">
        <v>814</v>
      </c>
      <c r="C581" s="122" t="s">
        <v>1369</v>
      </c>
      <c r="D581" s="122" t="s">
        <v>1344</v>
      </c>
      <c r="E581" s="122" t="s">
        <v>1617</v>
      </c>
      <c r="F581" s="166">
        <v>865.8</v>
      </c>
    </row>
    <row r="582" spans="1:6" ht="13.5" customHeight="1">
      <c r="A582" s="127"/>
      <c r="B582" s="125"/>
      <c r="C582" s="122"/>
      <c r="D582" s="122"/>
      <c r="E582" s="122"/>
      <c r="F582" s="166"/>
    </row>
    <row r="583" spans="1:6" ht="18.75">
      <c r="A583" s="127"/>
      <c r="B583" s="123" t="s">
        <v>955</v>
      </c>
      <c r="C583" s="124" t="s">
        <v>956</v>
      </c>
      <c r="D583" s="122"/>
      <c r="E583" s="122"/>
      <c r="F583" s="165">
        <f>F584+F625</f>
        <v>48658.419010000005</v>
      </c>
    </row>
    <row r="584" spans="1:6" ht="18.75">
      <c r="A584" s="127"/>
      <c r="B584" s="123" t="s">
        <v>915</v>
      </c>
      <c r="C584" s="124" t="s">
        <v>826</v>
      </c>
      <c r="D584" s="122"/>
      <c r="E584" s="122"/>
      <c r="F584" s="165">
        <f>F585+F622</f>
        <v>34812.919010000005</v>
      </c>
    </row>
    <row r="585" spans="1:6" ht="37.5">
      <c r="A585" s="127"/>
      <c r="B585" s="123" t="s">
        <v>1599</v>
      </c>
      <c r="C585" s="124" t="s">
        <v>826</v>
      </c>
      <c r="D585" s="155" t="s">
        <v>1457</v>
      </c>
      <c r="E585" s="155"/>
      <c r="F585" s="167">
        <f>SUM(F586,F592,F595,F598,F601,F604,F607,F613,F619,F616,F589,F610)</f>
        <v>33363.700000000004</v>
      </c>
    </row>
    <row r="586" spans="1:6" ht="112.5">
      <c r="A586" s="127"/>
      <c r="B586" s="150" t="s">
        <v>1624</v>
      </c>
      <c r="C586" s="124" t="s">
        <v>826</v>
      </c>
      <c r="D586" s="124" t="s">
        <v>1489</v>
      </c>
      <c r="E586" s="122"/>
      <c r="F586" s="165">
        <f>SUM(F587:F587)</f>
        <v>2468.7</v>
      </c>
    </row>
    <row r="587" spans="1:6" ht="37.5">
      <c r="A587" s="127"/>
      <c r="B587" s="125" t="s">
        <v>935</v>
      </c>
      <c r="C587" s="122" t="s">
        <v>826</v>
      </c>
      <c r="D587" s="122" t="s">
        <v>1489</v>
      </c>
      <c r="E587" s="122" t="s">
        <v>1619</v>
      </c>
      <c r="F587" s="166">
        <f>2116.2+352.5</f>
        <v>2468.7</v>
      </c>
    </row>
    <row r="588" spans="1:6" ht="18.75">
      <c r="A588" s="127"/>
      <c r="B588" s="125"/>
      <c r="C588" s="122"/>
      <c r="D588" s="122"/>
      <c r="E588" s="122"/>
      <c r="F588" s="166"/>
    </row>
    <row r="589" spans="1:6" ht="93.75">
      <c r="A589" s="127"/>
      <c r="B589" s="150" t="s">
        <v>1625</v>
      </c>
      <c r="C589" s="124" t="s">
        <v>826</v>
      </c>
      <c r="D589" s="124" t="s">
        <v>1345</v>
      </c>
      <c r="E589" s="122"/>
      <c r="F589" s="165">
        <f>SUM(F590:F591)</f>
        <v>11334.4</v>
      </c>
    </row>
    <row r="590" spans="1:6" ht="37.5">
      <c r="A590" s="127"/>
      <c r="B590" s="125" t="s">
        <v>935</v>
      </c>
      <c r="C590" s="122" t="s">
        <v>826</v>
      </c>
      <c r="D590" s="122" t="s">
        <v>1345</v>
      </c>
      <c r="E590" s="122" t="s">
        <v>1619</v>
      </c>
      <c r="F590" s="166">
        <v>11334.4</v>
      </c>
    </row>
    <row r="591" spans="1:6" ht="18.75">
      <c r="A591" s="127"/>
      <c r="B591" s="125"/>
      <c r="C591" s="122"/>
      <c r="D591" s="122"/>
      <c r="E591" s="122"/>
      <c r="F591" s="166"/>
    </row>
    <row r="592" spans="1:6" ht="150">
      <c r="A592" s="127"/>
      <c r="B592" s="123" t="s">
        <v>1601</v>
      </c>
      <c r="C592" s="124" t="s">
        <v>826</v>
      </c>
      <c r="D592" s="124" t="s">
        <v>1436</v>
      </c>
      <c r="E592" s="124"/>
      <c r="F592" s="167">
        <f>F593</f>
        <v>106.9</v>
      </c>
    </row>
    <row r="593" spans="1:6" ht="37.5">
      <c r="A593" s="127"/>
      <c r="B593" s="125" t="s">
        <v>935</v>
      </c>
      <c r="C593" s="122" t="s">
        <v>826</v>
      </c>
      <c r="D593" s="122" t="s">
        <v>1436</v>
      </c>
      <c r="E593" s="122" t="s">
        <v>1619</v>
      </c>
      <c r="F593" s="166">
        <v>106.9</v>
      </c>
    </row>
    <row r="594" spans="1:6" ht="18.75">
      <c r="A594" s="127"/>
      <c r="B594" s="125"/>
      <c r="C594" s="122"/>
      <c r="D594" s="122"/>
      <c r="E594" s="122"/>
      <c r="F594" s="166"/>
    </row>
    <row r="595" spans="1:6" ht="150">
      <c r="A595" s="127"/>
      <c r="B595" s="123" t="s">
        <v>1602</v>
      </c>
      <c r="C595" s="124" t="s">
        <v>826</v>
      </c>
      <c r="D595" s="124" t="s">
        <v>1437</v>
      </c>
      <c r="E595" s="124"/>
      <c r="F595" s="167">
        <f>F596</f>
        <v>2030</v>
      </c>
    </row>
    <row r="596" spans="1:6" ht="37.5">
      <c r="A596" s="127"/>
      <c r="B596" s="125" t="s">
        <v>935</v>
      </c>
      <c r="C596" s="122" t="s">
        <v>826</v>
      </c>
      <c r="D596" s="122" t="s">
        <v>1437</v>
      </c>
      <c r="E596" s="122" t="s">
        <v>1619</v>
      </c>
      <c r="F596" s="166">
        <f>1780.016+249.984</f>
        <v>2030</v>
      </c>
    </row>
    <row r="597" spans="1:6" ht="18.75">
      <c r="A597" s="127"/>
      <c r="B597" s="125"/>
      <c r="C597" s="122"/>
      <c r="D597" s="122"/>
      <c r="E597" s="122"/>
      <c r="F597" s="166"/>
    </row>
    <row r="598" spans="1:6" ht="75">
      <c r="A598" s="127"/>
      <c r="B598" s="150" t="s">
        <v>1606</v>
      </c>
      <c r="C598" s="124" t="s">
        <v>826</v>
      </c>
      <c r="D598" s="124" t="s">
        <v>1441</v>
      </c>
      <c r="E598" s="124"/>
      <c r="F598" s="167">
        <f>F599</f>
        <v>813.6</v>
      </c>
    </row>
    <row r="599" spans="1:6" ht="37.5">
      <c r="A599" s="127"/>
      <c r="B599" s="125" t="s">
        <v>935</v>
      </c>
      <c r="C599" s="122" t="s">
        <v>826</v>
      </c>
      <c r="D599" s="122" t="s">
        <v>1441</v>
      </c>
      <c r="E599" s="122" t="s">
        <v>1619</v>
      </c>
      <c r="F599" s="166">
        <v>813.6</v>
      </c>
    </row>
    <row r="600" spans="1:6" ht="18.75">
      <c r="A600" s="127"/>
      <c r="B600" s="125"/>
      <c r="C600" s="122"/>
      <c r="D600" s="122"/>
      <c r="E600" s="122"/>
      <c r="F600" s="166"/>
    </row>
    <row r="601" spans="1:6" s="134" customFormat="1" ht="98.25" customHeight="1">
      <c r="A601" s="127"/>
      <c r="B601" s="150" t="s">
        <v>1626</v>
      </c>
      <c r="C601" s="124" t="s">
        <v>826</v>
      </c>
      <c r="D601" s="124" t="s">
        <v>1346</v>
      </c>
      <c r="E601" s="124"/>
      <c r="F601" s="167">
        <f>SUM(F602:F602)</f>
        <v>11384.6</v>
      </c>
    </row>
    <row r="602" spans="1:6" s="134" customFormat="1" ht="34.5" customHeight="1">
      <c r="A602" s="127"/>
      <c r="B602" s="125" t="s">
        <v>935</v>
      </c>
      <c r="C602" s="122" t="s">
        <v>826</v>
      </c>
      <c r="D602" s="122" t="s">
        <v>1346</v>
      </c>
      <c r="E602" s="122" t="s">
        <v>1619</v>
      </c>
      <c r="F602" s="166">
        <v>11384.6</v>
      </c>
    </row>
    <row r="603" spans="1:6" s="134" customFormat="1" ht="21" customHeight="1">
      <c r="A603" s="127"/>
      <c r="B603" s="125"/>
      <c r="C603" s="122"/>
      <c r="D603" s="122"/>
      <c r="E603" s="122"/>
      <c r="F603" s="166"/>
    </row>
    <row r="604" spans="1:6" s="134" customFormat="1" ht="150.75" customHeight="1">
      <c r="A604" s="127"/>
      <c r="B604" s="123" t="s">
        <v>1601</v>
      </c>
      <c r="C604" s="124" t="s">
        <v>826</v>
      </c>
      <c r="D604" s="124" t="s">
        <v>1438</v>
      </c>
      <c r="E604" s="124"/>
      <c r="F604" s="167">
        <f>F605</f>
        <v>226</v>
      </c>
    </row>
    <row r="605" spans="1:6" s="134" customFormat="1" ht="21" customHeight="1">
      <c r="A605" s="127"/>
      <c r="B605" s="125" t="s">
        <v>935</v>
      </c>
      <c r="C605" s="122" t="s">
        <v>826</v>
      </c>
      <c r="D605" s="122" t="s">
        <v>1438</v>
      </c>
      <c r="E605" s="122" t="s">
        <v>1619</v>
      </c>
      <c r="F605" s="166">
        <v>226</v>
      </c>
    </row>
    <row r="606" spans="1:6" s="134" customFormat="1" ht="21" customHeight="1">
      <c r="A606" s="127"/>
      <c r="B606" s="125"/>
      <c r="C606" s="122"/>
      <c r="D606" s="122"/>
      <c r="E606" s="122"/>
      <c r="F606" s="166"/>
    </row>
    <row r="607" spans="1:6" s="134" customFormat="1" ht="161.25" customHeight="1">
      <c r="A607" s="127"/>
      <c r="B607" s="123" t="s">
        <v>1602</v>
      </c>
      <c r="C607" s="124" t="s">
        <v>826</v>
      </c>
      <c r="D607" s="124" t="s">
        <v>1439</v>
      </c>
      <c r="E607" s="124"/>
      <c r="F607" s="167">
        <f>F608</f>
        <v>4293.7</v>
      </c>
    </row>
    <row r="608" spans="1:6" s="134" customFormat="1" ht="36.75" customHeight="1">
      <c r="A608" s="127"/>
      <c r="B608" s="125" t="s">
        <v>935</v>
      </c>
      <c r="C608" s="122" t="s">
        <v>826</v>
      </c>
      <c r="D608" s="122" t="s">
        <v>1439</v>
      </c>
      <c r="E608" s="122" t="s">
        <v>1619</v>
      </c>
      <c r="F608" s="166">
        <v>4293.7</v>
      </c>
    </row>
    <row r="609" spans="1:6" s="134" customFormat="1" ht="21" customHeight="1">
      <c r="A609" s="127"/>
      <c r="B609" s="125"/>
      <c r="C609" s="122"/>
      <c r="D609" s="122"/>
      <c r="E609" s="122"/>
      <c r="F609" s="166"/>
    </row>
    <row r="610" spans="1:6" s="134" customFormat="1" ht="94.5" customHeight="1">
      <c r="A610" s="127"/>
      <c r="B610" s="154" t="s">
        <v>1674</v>
      </c>
      <c r="C610" s="155" t="s">
        <v>826</v>
      </c>
      <c r="D610" s="155" t="s">
        <v>1675</v>
      </c>
      <c r="E610" s="155"/>
      <c r="F610" s="167">
        <f>F611</f>
        <v>50</v>
      </c>
    </row>
    <row r="611" spans="1:6" s="134" customFormat="1" ht="37.5" customHeight="1">
      <c r="A611" s="127"/>
      <c r="B611" s="125" t="s">
        <v>935</v>
      </c>
      <c r="C611" s="122" t="s">
        <v>826</v>
      </c>
      <c r="D611" s="122" t="s">
        <v>1675</v>
      </c>
      <c r="E611" s="122" t="s">
        <v>1619</v>
      </c>
      <c r="F611" s="166">
        <v>50</v>
      </c>
    </row>
    <row r="612" spans="1:6" s="134" customFormat="1" ht="21" customHeight="1">
      <c r="A612" s="127"/>
      <c r="B612" s="125"/>
      <c r="C612" s="122"/>
      <c r="D612" s="122"/>
      <c r="E612" s="122"/>
      <c r="F612" s="166"/>
    </row>
    <row r="613" spans="1:6" s="134" customFormat="1" ht="112.5">
      <c r="A613" s="127"/>
      <c r="B613" s="123" t="s">
        <v>1605</v>
      </c>
      <c r="C613" s="124" t="s">
        <v>826</v>
      </c>
      <c r="D613" s="124" t="s">
        <v>1344</v>
      </c>
      <c r="E613" s="124"/>
      <c r="F613" s="167">
        <f>F614</f>
        <v>600</v>
      </c>
    </row>
    <row r="614" spans="1:6" s="134" customFormat="1" ht="18.75">
      <c r="A614" s="127"/>
      <c r="B614" s="125" t="s">
        <v>814</v>
      </c>
      <c r="C614" s="122" t="s">
        <v>826</v>
      </c>
      <c r="D614" s="122" t="s">
        <v>1344</v>
      </c>
      <c r="E614" s="122" t="s">
        <v>1617</v>
      </c>
      <c r="F614" s="166">
        <v>600</v>
      </c>
    </row>
    <row r="615" spans="1:6" s="134" customFormat="1" ht="18.75">
      <c r="A615" s="127"/>
      <c r="B615" s="125"/>
      <c r="C615" s="122"/>
      <c r="D615" s="122"/>
      <c r="E615" s="122"/>
      <c r="F615" s="166"/>
    </row>
    <row r="616" spans="1:6" s="134" customFormat="1" ht="93.75">
      <c r="A616" s="127"/>
      <c r="B616" s="123" t="s">
        <v>1607</v>
      </c>
      <c r="C616" s="124" t="s">
        <v>826</v>
      </c>
      <c r="D616" s="124" t="s">
        <v>1463</v>
      </c>
      <c r="E616" s="124"/>
      <c r="F616" s="165">
        <f>F617</f>
        <v>27.9</v>
      </c>
    </row>
    <row r="617" spans="1:6" s="134" customFormat="1" ht="37.5">
      <c r="A617" s="127"/>
      <c r="B617" s="125" t="s">
        <v>935</v>
      </c>
      <c r="C617" s="122" t="s">
        <v>826</v>
      </c>
      <c r="D617" s="122" t="s">
        <v>1463</v>
      </c>
      <c r="E617" s="122" t="s">
        <v>1619</v>
      </c>
      <c r="F617" s="166">
        <v>27.9</v>
      </c>
    </row>
    <row r="618" spans="1:6" s="134" customFormat="1" ht="18.75">
      <c r="A618" s="127"/>
      <c r="B618" s="125"/>
      <c r="C618" s="122"/>
      <c r="D618" s="122"/>
      <c r="E618" s="122"/>
      <c r="F618" s="166"/>
    </row>
    <row r="619" spans="1:6" ht="112.5">
      <c r="A619" s="127"/>
      <c r="B619" s="123" t="s">
        <v>1608</v>
      </c>
      <c r="C619" s="124" t="s">
        <v>826</v>
      </c>
      <c r="D619" s="155" t="s">
        <v>1463</v>
      </c>
      <c r="E619" s="124"/>
      <c r="F619" s="167">
        <f>F620</f>
        <v>27.9</v>
      </c>
    </row>
    <row r="620" spans="1:6" ht="37.5">
      <c r="A620" s="127"/>
      <c r="B620" s="125" t="s">
        <v>935</v>
      </c>
      <c r="C620" s="122" t="s">
        <v>826</v>
      </c>
      <c r="D620" s="122" t="s">
        <v>1463</v>
      </c>
      <c r="E620" s="122" t="s">
        <v>1619</v>
      </c>
      <c r="F620" s="166">
        <v>27.9</v>
      </c>
    </row>
    <row r="621" spans="1:6" ht="18.75">
      <c r="A621" s="127"/>
      <c r="B621" s="125"/>
      <c r="C621" s="122"/>
      <c r="D621" s="122"/>
      <c r="E621" s="122"/>
      <c r="F621" s="166"/>
    </row>
    <row r="622" spans="1:6" ht="75">
      <c r="A622" s="127"/>
      <c r="B622" s="154" t="s">
        <v>1596</v>
      </c>
      <c r="C622" s="155" t="s">
        <v>826</v>
      </c>
      <c r="D622" s="155" t="s">
        <v>1597</v>
      </c>
      <c r="E622" s="155"/>
      <c r="F622" s="167">
        <f>F623</f>
        <v>1449.21901</v>
      </c>
    </row>
    <row r="623" spans="1:6" ht="37.5">
      <c r="A623" s="127"/>
      <c r="B623" s="125" t="s">
        <v>935</v>
      </c>
      <c r="C623" s="159" t="s">
        <v>826</v>
      </c>
      <c r="D623" s="159" t="s">
        <v>1597</v>
      </c>
      <c r="E623" s="122" t="s">
        <v>1619</v>
      </c>
      <c r="F623" s="166">
        <f>1300+149.21901</f>
        <v>1449.21901</v>
      </c>
    </row>
    <row r="624" spans="1:6" ht="18.75">
      <c r="A624" s="127"/>
      <c r="B624" s="125"/>
      <c r="C624" s="122"/>
      <c r="D624" s="122"/>
      <c r="E624" s="122"/>
      <c r="F624" s="166"/>
    </row>
    <row r="625" spans="1:6" ht="37.5">
      <c r="A625" s="127"/>
      <c r="B625" s="123" t="s">
        <v>621</v>
      </c>
      <c r="C625" s="124" t="s">
        <v>1232</v>
      </c>
      <c r="D625" s="122"/>
      <c r="E625" s="122"/>
      <c r="F625" s="165">
        <f>SUM(F627,F630,F633,F637)</f>
        <v>13845.5</v>
      </c>
    </row>
    <row r="626" spans="1:6" ht="41.25" customHeight="1">
      <c r="A626" s="127"/>
      <c r="B626" s="123" t="s">
        <v>1599</v>
      </c>
      <c r="C626" s="124" t="s">
        <v>1232</v>
      </c>
      <c r="D626" s="155" t="s">
        <v>1457</v>
      </c>
      <c r="E626" s="155"/>
      <c r="F626" s="167">
        <f>SUM(F627,F630,F633,F637)</f>
        <v>13845.5</v>
      </c>
    </row>
    <row r="627" spans="1:6" ht="94.5" customHeight="1">
      <c r="A627" s="127"/>
      <c r="B627" s="123" t="s">
        <v>1609</v>
      </c>
      <c r="C627" s="124" t="s">
        <v>1232</v>
      </c>
      <c r="D627" s="124" t="s">
        <v>1347</v>
      </c>
      <c r="E627" s="124"/>
      <c r="F627" s="167">
        <f>SUM(F628:F628)</f>
        <v>1931.4</v>
      </c>
    </row>
    <row r="628" spans="1:6" ht="79.5" customHeight="1">
      <c r="A628" s="127"/>
      <c r="B628" s="125" t="s">
        <v>1424</v>
      </c>
      <c r="C628" s="122" t="s">
        <v>1232</v>
      </c>
      <c r="D628" s="122" t="s">
        <v>1347</v>
      </c>
      <c r="E628" s="122" t="s">
        <v>1615</v>
      </c>
      <c r="F628" s="166">
        <v>1931.4</v>
      </c>
    </row>
    <row r="629" spans="1:6" ht="23.25" customHeight="1">
      <c r="A629" s="127"/>
      <c r="B629" s="125"/>
      <c r="C629" s="122"/>
      <c r="D629" s="122"/>
      <c r="E629" s="122"/>
      <c r="F629" s="166"/>
    </row>
    <row r="630" spans="1:6" ht="76.5" customHeight="1">
      <c r="A630" s="127"/>
      <c r="B630" s="148" t="s">
        <v>1610</v>
      </c>
      <c r="C630" s="124" t="s">
        <v>1232</v>
      </c>
      <c r="D630" s="124" t="s">
        <v>1348</v>
      </c>
      <c r="E630" s="124"/>
      <c r="F630" s="165">
        <f>SUM(F631:F631)</f>
        <v>121.6</v>
      </c>
    </row>
    <row r="631" spans="1:6" ht="24" customHeight="1">
      <c r="A631" s="127"/>
      <c r="B631" s="125" t="s">
        <v>771</v>
      </c>
      <c r="C631" s="122" t="s">
        <v>1232</v>
      </c>
      <c r="D631" s="122" t="s">
        <v>1348</v>
      </c>
      <c r="E631" s="122" t="s">
        <v>1616</v>
      </c>
      <c r="F631" s="166">
        <v>121.6</v>
      </c>
    </row>
    <row r="632" spans="1:6" ht="18.75">
      <c r="A632" s="127"/>
      <c r="B632" s="125"/>
      <c r="C632" s="122"/>
      <c r="D632" s="122"/>
      <c r="E632" s="122"/>
      <c r="F632" s="166"/>
    </row>
    <row r="633" spans="1:6" ht="93.75">
      <c r="A633" s="127"/>
      <c r="B633" s="123" t="s">
        <v>1611</v>
      </c>
      <c r="C633" s="124" t="s">
        <v>1232</v>
      </c>
      <c r="D633" s="124" t="s">
        <v>1349</v>
      </c>
      <c r="E633" s="124"/>
      <c r="F633" s="167">
        <f>SUM(F634:F635)</f>
        <v>3753.7000000000003</v>
      </c>
    </row>
    <row r="634" spans="1:6" ht="77.25" customHeight="1">
      <c r="A634" s="127"/>
      <c r="B634" s="125" t="s">
        <v>1424</v>
      </c>
      <c r="C634" s="122" t="s">
        <v>1232</v>
      </c>
      <c r="D634" s="122" t="s">
        <v>1349</v>
      </c>
      <c r="E634" s="122" t="s">
        <v>1615</v>
      </c>
      <c r="F634" s="166">
        <v>3424.8</v>
      </c>
    </row>
    <row r="635" spans="1:6" ht="21" customHeight="1">
      <c r="A635" s="127"/>
      <c r="B635" s="125" t="s">
        <v>771</v>
      </c>
      <c r="C635" s="122" t="s">
        <v>1232</v>
      </c>
      <c r="D635" s="122" t="s">
        <v>1349</v>
      </c>
      <c r="E635" s="122" t="s">
        <v>1616</v>
      </c>
      <c r="F635" s="166">
        <v>328.9</v>
      </c>
    </row>
    <row r="636" spans="1:6" ht="21.75" customHeight="1">
      <c r="A636" s="127"/>
      <c r="B636" s="125"/>
      <c r="C636" s="122"/>
      <c r="D636" s="122"/>
      <c r="E636" s="122"/>
      <c r="F636" s="166"/>
    </row>
    <row r="637" spans="1:6" ht="93.75" customHeight="1">
      <c r="A637" s="127"/>
      <c r="B637" s="123" t="s">
        <v>1612</v>
      </c>
      <c r="C637" s="124" t="s">
        <v>1232</v>
      </c>
      <c r="D637" s="124" t="s">
        <v>1350</v>
      </c>
      <c r="E637" s="122"/>
      <c r="F637" s="165">
        <f>SUM(F638:F640)</f>
        <v>8038.8</v>
      </c>
    </row>
    <row r="638" spans="1:6" ht="56.25">
      <c r="A638" s="127"/>
      <c r="B638" s="125" t="s">
        <v>816</v>
      </c>
      <c r="C638" s="122" t="s">
        <v>1232</v>
      </c>
      <c r="D638" s="122" t="s">
        <v>1350</v>
      </c>
      <c r="E638" s="122" t="s">
        <v>1615</v>
      </c>
      <c r="F638" s="166">
        <v>6770.2</v>
      </c>
    </row>
    <row r="639" spans="1:6" ht="24" customHeight="1">
      <c r="A639" s="127"/>
      <c r="B639" s="125" t="s">
        <v>771</v>
      </c>
      <c r="C639" s="122" t="s">
        <v>1232</v>
      </c>
      <c r="D639" s="122" t="s">
        <v>1350</v>
      </c>
      <c r="E639" s="122" t="s">
        <v>1616</v>
      </c>
      <c r="F639" s="166">
        <v>1224.9</v>
      </c>
    </row>
    <row r="640" spans="1:6" ht="19.5" customHeight="1">
      <c r="A640" s="127"/>
      <c r="B640" s="125" t="s">
        <v>936</v>
      </c>
      <c r="C640" s="122" t="s">
        <v>1232</v>
      </c>
      <c r="D640" s="122" t="s">
        <v>1350</v>
      </c>
      <c r="E640" s="122" t="s">
        <v>1618</v>
      </c>
      <c r="F640" s="166">
        <v>43.7</v>
      </c>
    </row>
    <row r="641" spans="1:6" ht="18.75">
      <c r="A641" s="127"/>
      <c r="B641" s="125"/>
      <c r="C641" s="122"/>
      <c r="D641" s="122"/>
      <c r="E641" s="122"/>
      <c r="F641" s="166"/>
    </row>
    <row r="642" spans="1:6" ht="18.75">
      <c r="A642" s="127"/>
      <c r="B642" s="123" t="s">
        <v>946</v>
      </c>
      <c r="C642" s="124" t="s">
        <v>812</v>
      </c>
      <c r="D642" s="122"/>
      <c r="E642" s="122"/>
      <c r="F642" s="165">
        <f>F643</f>
        <v>400</v>
      </c>
    </row>
    <row r="643" spans="1:6" ht="18.75">
      <c r="A643" s="127"/>
      <c r="B643" s="123" t="s">
        <v>949</v>
      </c>
      <c r="C643" s="124" t="s">
        <v>84</v>
      </c>
      <c r="D643" s="124"/>
      <c r="E643" s="124"/>
      <c r="F643" s="165">
        <f>F645</f>
        <v>400</v>
      </c>
    </row>
    <row r="644" spans="1:6" ht="37.5">
      <c r="A644" s="127"/>
      <c r="B644" s="123" t="s">
        <v>1599</v>
      </c>
      <c r="C644" s="124" t="s">
        <v>84</v>
      </c>
      <c r="D644" s="124" t="s">
        <v>1457</v>
      </c>
      <c r="E644" s="124"/>
      <c r="F644" s="165">
        <f>F645</f>
        <v>400</v>
      </c>
    </row>
    <row r="645" spans="1:6" ht="112.5">
      <c r="A645" s="127"/>
      <c r="B645" s="123" t="s">
        <v>1605</v>
      </c>
      <c r="C645" s="124" t="s">
        <v>84</v>
      </c>
      <c r="D645" s="124" t="s">
        <v>1344</v>
      </c>
      <c r="E645" s="124"/>
      <c r="F645" s="167">
        <f>F646</f>
        <v>400</v>
      </c>
    </row>
    <row r="646" spans="1:6" ht="18.75">
      <c r="A646" s="127"/>
      <c r="B646" s="125" t="s">
        <v>814</v>
      </c>
      <c r="C646" s="122" t="s">
        <v>84</v>
      </c>
      <c r="D646" s="122" t="s">
        <v>1344</v>
      </c>
      <c r="E646" s="122" t="s">
        <v>1617</v>
      </c>
      <c r="F646" s="166">
        <v>400</v>
      </c>
    </row>
    <row r="647" spans="1:6" ht="18.75">
      <c r="A647" s="127"/>
      <c r="B647" s="125"/>
      <c r="C647" s="122"/>
      <c r="D647" s="122"/>
      <c r="E647" s="122"/>
      <c r="F647" s="166"/>
    </row>
    <row r="648" spans="1:6" ht="21.75" customHeight="1">
      <c r="A648" s="127"/>
      <c r="B648" s="123" t="s">
        <v>222</v>
      </c>
      <c r="C648" s="124" t="s">
        <v>223</v>
      </c>
      <c r="D648" s="122"/>
      <c r="E648" s="122"/>
      <c r="F648" s="165">
        <f>F649</f>
        <v>1856.5</v>
      </c>
    </row>
    <row r="649" spans="1:6" ht="18.75">
      <c r="A649" s="127"/>
      <c r="B649" s="123" t="s">
        <v>224</v>
      </c>
      <c r="C649" s="124" t="s">
        <v>692</v>
      </c>
      <c r="D649" s="124"/>
      <c r="E649" s="124"/>
      <c r="F649" s="165">
        <f>F651</f>
        <v>1856.5</v>
      </c>
    </row>
    <row r="650" spans="1:6" ht="37.5">
      <c r="A650" s="127"/>
      <c r="B650" s="123" t="s">
        <v>1599</v>
      </c>
      <c r="C650" s="124" t="s">
        <v>692</v>
      </c>
      <c r="D650" s="124" t="s">
        <v>1457</v>
      </c>
      <c r="E650" s="124"/>
      <c r="F650" s="165">
        <f>F651</f>
        <v>1856.5</v>
      </c>
    </row>
    <row r="651" spans="1:6" ht="93.75">
      <c r="A651" s="127"/>
      <c r="B651" s="123" t="s">
        <v>1613</v>
      </c>
      <c r="C651" s="124" t="s">
        <v>692</v>
      </c>
      <c r="D651" s="124" t="s">
        <v>1352</v>
      </c>
      <c r="E651" s="124"/>
      <c r="F651" s="165">
        <f>SUM(F652:F652)</f>
        <v>1856.5</v>
      </c>
    </row>
    <row r="652" spans="1:6" ht="37.5">
      <c r="A652" s="127"/>
      <c r="B652" s="125" t="s">
        <v>935</v>
      </c>
      <c r="C652" s="122" t="s">
        <v>692</v>
      </c>
      <c r="D652" s="122" t="s">
        <v>1352</v>
      </c>
      <c r="E652" s="122" t="s">
        <v>1619</v>
      </c>
      <c r="F652" s="166">
        <v>1856.5</v>
      </c>
    </row>
    <row r="653" spans="1:6" ht="18.75">
      <c r="A653" s="127"/>
      <c r="B653" s="125"/>
      <c r="C653" s="122"/>
      <c r="D653" s="122"/>
      <c r="E653" s="122"/>
      <c r="F653" s="166"/>
    </row>
    <row r="654" spans="1:6" ht="36" customHeight="1">
      <c r="A654" s="127">
        <v>492</v>
      </c>
      <c r="B654" s="123" t="s">
        <v>1154</v>
      </c>
      <c r="C654" s="124"/>
      <c r="D654" s="124"/>
      <c r="E654" s="124"/>
      <c r="F654" s="165">
        <f>SUM(F655,F664,F674,F680)</f>
        <v>24018.5</v>
      </c>
    </row>
    <row r="655" spans="1:6" ht="18.75">
      <c r="A655" s="127"/>
      <c r="B655" s="123" t="s">
        <v>810</v>
      </c>
      <c r="C655" s="124" t="s">
        <v>868</v>
      </c>
      <c r="D655" s="124"/>
      <c r="E655" s="124"/>
      <c r="F655" s="165">
        <f>F656</f>
        <v>7798.5</v>
      </c>
    </row>
    <row r="656" spans="1:6" ht="78" customHeight="1">
      <c r="A656" s="127"/>
      <c r="B656" s="123" t="s">
        <v>945</v>
      </c>
      <c r="C656" s="124" t="s">
        <v>504</v>
      </c>
      <c r="D656" s="124"/>
      <c r="E656" s="124"/>
      <c r="F656" s="165">
        <f>F657</f>
        <v>7798.5</v>
      </c>
    </row>
    <row r="657" spans="1:6" ht="36" customHeight="1">
      <c r="A657" s="127"/>
      <c r="B657" s="123" t="s">
        <v>1001</v>
      </c>
      <c r="C657" s="124" t="s">
        <v>504</v>
      </c>
      <c r="D657" s="124" t="s">
        <v>1353</v>
      </c>
      <c r="E657" s="124"/>
      <c r="F657" s="165">
        <f>SUM(F658,F661)</f>
        <v>7798.5</v>
      </c>
    </row>
    <row r="658" spans="1:6" ht="54.75" customHeight="1">
      <c r="A658" s="127"/>
      <c r="B658" s="123" t="s">
        <v>1002</v>
      </c>
      <c r="C658" s="124" t="s">
        <v>504</v>
      </c>
      <c r="D658" s="124" t="s">
        <v>1354</v>
      </c>
      <c r="E658" s="124"/>
      <c r="F658" s="165">
        <f>SUM(F659:F659)</f>
        <v>7382.3</v>
      </c>
    </row>
    <row r="659" spans="1:6" ht="55.5" customHeight="1">
      <c r="A659" s="127"/>
      <c r="B659" s="125" t="s">
        <v>816</v>
      </c>
      <c r="C659" s="122" t="s">
        <v>504</v>
      </c>
      <c r="D659" s="122" t="s">
        <v>1354</v>
      </c>
      <c r="E659" s="122" t="s">
        <v>1615</v>
      </c>
      <c r="F659" s="166">
        <v>7382.3</v>
      </c>
    </row>
    <row r="660" spans="1:6" ht="19.5" customHeight="1">
      <c r="A660" s="127"/>
      <c r="B660" s="125"/>
      <c r="C660" s="122"/>
      <c r="D660" s="122"/>
      <c r="E660" s="122"/>
      <c r="F660" s="166"/>
    </row>
    <row r="661" spans="1:6" ht="75">
      <c r="A661" s="127"/>
      <c r="B661" s="123" t="s">
        <v>1003</v>
      </c>
      <c r="C661" s="124" t="s">
        <v>504</v>
      </c>
      <c r="D661" s="124" t="s">
        <v>1355</v>
      </c>
      <c r="E661" s="124"/>
      <c r="F661" s="165">
        <f>SUM(F662:F662)</f>
        <v>416.2</v>
      </c>
    </row>
    <row r="662" spans="1:6" ht="21" customHeight="1">
      <c r="A662" s="127"/>
      <c r="B662" s="125" t="s">
        <v>771</v>
      </c>
      <c r="C662" s="122" t="s">
        <v>504</v>
      </c>
      <c r="D662" s="122" t="s">
        <v>1355</v>
      </c>
      <c r="E662" s="122" t="s">
        <v>1616</v>
      </c>
      <c r="F662" s="166">
        <v>416.2</v>
      </c>
    </row>
    <row r="663" spans="1:6" ht="21" customHeight="1">
      <c r="A663" s="127"/>
      <c r="B663" s="125"/>
      <c r="C663" s="122"/>
      <c r="D663" s="122"/>
      <c r="E663" s="122"/>
      <c r="F663" s="166"/>
    </row>
    <row r="664" spans="1:6" ht="21" customHeight="1">
      <c r="A664" s="127"/>
      <c r="B664" s="123" t="s">
        <v>33</v>
      </c>
      <c r="C664" s="124" t="s">
        <v>34</v>
      </c>
      <c r="D664" s="124"/>
      <c r="E664" s="124"/>
      <c r="F664" s="165">
        <f>F666</f>
        <v>7000</v>
      </c>
    </row>
    <row r="665" spans="1:6" ht="7.5" customHeight="1">
      <c r="A665" s="127"/>
      <c r="B665" s="123"/>
      <c r="C665" s="124"/>
      <c r="D665" s="124"/>
      <c r="E665" s="124"/>
      <c r="F665" s="165"/>
    </row>
    <row r="666" spans="1:6" ht="21" customHeight="1">
      <c r="A666" s="127"/>
      <c r="B666" s="123" t="s">
        <v>934</v>
      </c>
      <c r="C666" s="124" t="s">
        <v>421</v>
      </c>
      <c r="D666" s="124"/>
      <c r="E666" s="124"/>
      <c r="F666" s="165">
        <f>SUM(F668,F671)</f>
        <v>7000</v>
      </c>
    </row>
    <row r="667" spans="1:6" ht="36.75" customHeight="1">
      <c r="A667" s="127"/>
      <c r="B667" s="123" t="s">
        <v>1691</v>
      </c>
      <c r="C667" s="124" t="s">
        <v>421</v>
      </c>
      <c r="D667" s="124" t="s">
        <v>1452</v>
      </c>
      <c r="E667" s="124"/>
      <c r="F667" s="165">
        <f>SUM(F668,F671)</f>
        <v>7000</v>
      </c>
    </row>
    <row r="668" spans="1:6" ht="118.5" customHeight="1">
      <c r="A668" s="127"/>
      <c r="B668" s="123" t="s">
        <v>1697</v>
      </c>
      <c r="C668" s="124" t="s">
        <v>421</v>
      </c>
      <c r="D668" s="124" t="s">
        <v>1472</v>
      </c>
      <c r="E668" s="124"/>
      <c r="F668" s="167">
        <f>F669</f>
        <v>4000</v>
      </c>
    </row>
    <row r="669" spans="1:6" ht="21" customHeight="1">
      <c r="A669" s="127"/>
      <c r="B669" s="125" t="s">
        <v>1446</v>
      </c>
      <c r="C669" s="122" t="s">
        <v>421</v>
      </c>
      <c r="D669" s="122" t="s">
        <v>1472</v>
      </c>
      <c r="E669" s="122" t="s">
        <v>1440</v>
      </c>
      <c r="F669" s="166">
        <v>4000</v>
      </c>
    </row>
    <row r="670" spans="1:6" ht="17.25" customHeight="1">
      <c r="A670" s="127"/>
      <c r="B670" s="125"/>
      <c r="C670" s="122"/>
      <c r="D670" s="122"/>
      <c r="E670" s="122"/>
      <c r="F670" s="166"/>
    </row>
    <row r="671" spans="1:6" ht="114.75" customHeight="1">
      <c r="A671" s="127"/>
      <c r="B671" s="123" t="s">
        <v>1698</v>
      </c>
      <c r="C671" s="124" t="s">
        <v>421</v>
      </c>
      <c r="D671" s="124" t="s">
        <v>1447</v>
      </c>
      <c r="E671" s="124"/>
      <c r="F671" s="167">
        <f>F672</f>
        <v>3000</v>
      </c>
    </row>
    <row r="672" spans="1:6" ht="21" customHeight="1">
      <c r="A672" s="127"/>
      <c r="B672" s="125" t="s">
        <v>1446</v>
      </c>
      <c r="C672" s="122" t="s">
        <v>421</v>
      </c>
      <c r="D672" s="122" t="s">
        <v>1447</v>
      </c>
      <c r="E672" s="122" t="s">
        <v>1440</v>
      </c>
      <c r="F672" s="166">
        <v>3000</v>
      </c>
    </row>
    <row r="673" spans="1:6" ht="16.5" customHeight="1">
      <c r="A673" s="127"/>
      <c r="B673" s="125"/>
      <c r="C673" s="122"/>
      <c r="D673" s="122"/>
      <c r="E673" s="122"/>
      <c r="F673" s="166"/>
    </row>
    <row r="674" spans="1:6" ht="37.5">
      <c r="A674" s="127"/>
      <c r="B674" s="123" t="s">
        <v>931</v>
      </c>
      <c r="C674" s="124" t="s">
        <v>932</v>
      </c>
      <c r="D674" s="122"/>
      <c r="E674" s="122"/>
      <c r="F674" s="165">
        <f>F675</f>
        <v>128</v>
      </c>
    </row>
    <row r="675" spans="1:6" ht="37.5">
      <c r="A675" s="127"/>
      <c r="B675" s="123" t="s">
        <v>688</v>
      </c>
      <c r="C675" s="124" t="s">
        <v>694</v>
      </c>
      <c r="D675" s="124"/>
      <c r="E675" s="124"/>
      <c r="F675" s="165">
        <f>F677</f>
        <v>128</v>
      </c>
    </row>
    <row r="676" spans="1:6" ht="55.5" customHeight="1">
      <c r="A676" s="127"/>
      <c r="B676" s="123" t="s">
        <v>1499</v>
      </c>
      <c r="C676" s="124" t="s">
        <v>694</v>
      </c>
      <c r="D676" s="124" t="s">
        <v>1458</v>
      </c>
      <c r="E676" s="124"/>
      <c r="F676" s="165">
        <f>F677</f>
        <v>128</v>
      </c>
    </row>
    <row r="677" spans="1:6" ht="111" customHeight="1">
      <c r="A677" s="127"/>
      <c r="B677" s="123" t="s">
        <v>1500</v>
      </c>
      <c r="C677" s="124" t="s">
        <v>694</v>
      </c>
      <c r="D677" s="124" t="s">
        <v>1356</v>
      </c>
      <c r="E677" s="122"/>
      <c r="F677" s="167">
        <f>F678</f>
        <v>128</v>
      </c>
    </row>
    <row r="678" spans="1:6" ht="17.25" customHeight="1">
      <c r="A678" s="127"/>
      <c r="B678" s="125" t="s">
        <v>1068</v>
      </c>
      <c r="C678" s="122" t="s">
        <v>694</v>
      </c>
      <c r="D678" s="122" t="s">
        <v>1356</v>
      </c>
      <c r="E678" s="122" t="s">
        <v>1621</v>
      </c>
      <c r="F678" s="166">
        <v>128</v>
      </c>
    </row>
    <row r="679" spans="1:6" ht="17.25" customHeight="1">
      <c r="A679" s="127"/>
      <c r="B679" s="125"/>
      <c r="C679" s="122"/>
      <c r="D679" s="122"/>
      <c r="E679" s="122"/>
      <c r="F679" s="166"/>
    </row>
    <row r="680" spans="1:6" ht="72.75" customHeight="1">
      <c r="A680" s="127"/>
      <c r="B680" s="123" t="s">
        <v>1428</v>
      </c>
      <c r="C680" s="124" t="s">
        <v>1429</v>
      </c>
      <c r="D680" s="122"/>
      <c r="E680" s="122"/>
      <c r="F680" s="165">
        <f>F681+F686</f>
        <v>9092</v>
      </c>
    </row>
    <row r="681" spans="1:6" ht="57" customHeight="1">
      <c r="A681" s="127"/>
      <c r="B681" s="123" t="s">
        <v>1430</v>
      </c>
      <c r="C681" s="124" t="s">
        <v>1431</v>
      </c>
      <c r="D681" s="122"/>
      <c r="E681" s="122"/>
      <c r="F681" s="165">
        <f>F683</f>
        <v>6798</v>
      </c>
    </row>
    <row r="682" spans="1:6" ht="57" customHeight="1">
      <c r="A682" s="127"/>
      <c r="B682" s="123" t="s">
        <v>1501</v>
      </c>
      <c r="C682" s="124" t="s">
        <v>1431</v>
      </c>
      <c r="D682" s="155" t="s">
        <v>1458</v>
      </c>
      <c r="E682" s="155"/>
      <c r="F682" s="167">
        <f>F683</f>
        <v>6798</v>
      </c>
    </row>
    <row r="683" spans="1:6" ht="186.75" customHeight="1">
      <c r="A683" s="127"/>
      <c r="B683" s="123" t="s">
        <v>1502</v>
      </c>
      <c r="C683" s="124" t="s">
        <v>1431</v>
      </c>
      <c r="D683" s="124" t="s">
        <v>1444</v>
      </c>
      <c r="E683" s="122"/>
      <c r="F683" s="165">
        <f>F684</f>
        <v>6798</v>
      </c>
    </row>
    <row r="684" spans="1:6" ht="17.25" customHeight="1">
      <c r="A684" s="127"/>
      <c r="B684" s="125" t="s">
        <v>1432</v>
      </c>
      <c r="C684" s="122" t="s">
        <v>1431</v>
      </c>
      <c r="D684" s="122" t="s">
        <v>1444</v>
      </c>
      <c r="E684" s="122" t="s">
        <v>1440</v>
      </c>
      <c r="F684" s="166">
        <v>6798</v>
      </c>
    </row>
    <row r="685" spans="1:6" ht="17.25" customHeight="1">
      <c r="A685" s="127"/>
      <c r="B685" s="125"/>
      <c r="C685" s="122"/>
      <c r="D685" s="122"/>
      <c r="E685" s="122"/>
      <c r="F685" s="166"/>
    </row>
    <row r="686" spans="1:6" ht="20.25" customHeight="1">
      <c r="A686" s="127"/>
      <c r="B686" s="154" t="s">
        <v>1495</v>
      </c>
      <c r="C686" s="155" t="s">
        <v>1496</v>
      </c>
      <c r="D686" s="155"/>
      <c r="E686" s="155"/>
      <c r="F686" s="167">
        <f>F687</f>
        <v>2294</v>
      </c>
    </row>
    <row r="687" spans="1:6" ht="75.75" customHeight="1">
      <c r="A687" s="127"/>
      <c r="B687" s="154" t="s">
        <v>1497</v>
      </c>
      <c r="C687" s="155" t="s">
        <v>1496</v>
      </c>
      <c r="D687" s="155" t="s">
        <v>1498</v>
      </c>
      <c r="E687" s="155"/>
      <c r="F687" s="167">
        <f>F688</f>
        <v>2294</v>
      </c>
    </row>
    <row r="688" spans="1:6" ht="17.25" customHeight="1">
      <c r="A688" s="127"/>
      <c r="B688" s="125" t="s">
        <v>1432</v>
      </c>
      <c r="C688" s="122" t="s">
        <v>1496</v>
      </c>
      <c r="D688" s="122" t="s">
        <v>1498</v>
      </c>
      <c r="E688" s="122" t="s">
        <v>1440</v>
      </c>
      <c r="F688" s="166">
        <v>2294</v>
      </c>
    </row>
    <row r="689" spans="1:6" ht="17.25" customHeight="1">
      <c r="A689" s="127"/>
      <c r="B689" s="125"/>
      <c r="C689" s="122"/>
      <c r="D689" s="122"/>
      <c r="E689" s="122"/>
      <c r="F689" s="166"/>
    </row>
    <row r="690" spans="1:6" ht="18.75">
      <c r="A690" s="127"/>
      <c r="B690" s="139" t="s">
        <v>905</v>
      </c>
      <c r="C690" s="122"/>
      <c r="D690" s="122"/>
      <c r="E690" s="122"/>
      <c r="F690" s="165">
        <f>SUM(F17,F38,F49,F373,F382,F545,F654)</f>
        <v>1200759.1713100001</v>
      </c>
    </row>
  </sheetData>
  <sheetProtection/>
  <mergeCells count="11">
    <mergeCell ref="E14:E15"/>
    <mergeCell ref="A14:A15"/>
    <mergeCell ref="B14:B15"/>
    <mergeCell ref="C14:C15"/>
    <mergeCell ref="D14:D15"/>
    <mergeCell ref="A12:F13"/>
    <mergeCell ref="D2:F2"/>
    <mergeCell ref="D4:F4"/>
    <mergeCell ref="D7:F7"/>
    <mergeCell ref="D9:F9"/>
    <mergeCell ref="F14:F15"/>
  </mergeCells>
  <printOptions/>
  <pageMargins left="0.2755905511811024" right="0.1968503937007874" top="0.2362204724409449" bottom="0.2362204724409449" header="0.2362204724409449" footer="0.31496062992125984"/>
  <pageSetup fitToHeight="165" fitToWidth="165" horizontalDpi="600" verticalDpi="600" orientation="portrait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156"/>
  <sheetViews>
    <sheetView zoomScale="75" zoomScaleNormal="75" zoomScalePageLayoutView="0" workbookViewId="0" topLeftCell="A1">
      <selection activeCell="G145" sqref="G145"/>
    </sheetView>
  </sheetViews>
  <sheetFormatPr defaultColWidth="9.00390625" defaultRowHeight="12.75"/>
  <cols>
    <col min="1" max="1" width="33.875" style="0" customWidth="1"/>
    <col min="2" max="2" width="15.875" style="0" customWidth="1"/>
    <col min="3" max="3" width="16.00390625" style="0" customWidth="1"/>
    <col min="4" max="4" width="16.25390625" style="0" customWidth="1"/>
  </cols>
  <sheetData>
    <row r="2" ht="12.75">
      <c r="A2" t="s">
        <v>399</v>
      </c>
    </row>
    <row r="3" ht="12.75">
      <c r="A3" t="s">
        <v>400</v>
      </c>
    </row>
    <row r="4" ht="13.5" thickBot="1"/>
    <row r="5" spans="1:4" ht="12.75">
      <c r="A5" s="7"/>
      <c r="B5" s="2" t="s">
        <v>401</v>
      </c>
      <c r="C5" s="7" t="s">
        <v>947</v>
      </c>
      <c r="D5" s="35" t="s">
        <v>1086</v>
      </c>
    </row>
    <row r="6" spans="1:4" ht="12.75">
      <c r="A6" s="8"/>
      <c r="B6" s="4" t="s">
        <v>402</v>
      </c>
      <c r="C6" s="8" t="s">
        <v>1084</v>
      </c>
      <c r="D6" s="36" t="s">
        <v>406</v>
      </c>
    </row>
    <row r="7" spans="1:4" ht="13.5" thickBot="1">
      <c r="A7" s="9"/>
      <c r="B7" s="6"/>
      <c r="C7" s="9" t="s">
        <v>1085</v>
      </c>
      <c r="D7" s="37"/>
    </row>
    <row r="8" spans="1:4" ht="12.75">
      <c r="A8" s="4"/>
      <c r="B8" s="28"/>
      <c r="C8" s="28"/>
      <c r="D8" s="28"/>
    </row>
    <row r="9" spans="1:4" ht="12.75">
      <c r="A9" t="s">
        <v>1087</v>
      </c>
      <c r="B9" s="15"/>
      <c r="C9" s="15"/>
      <c r="D9" s="15"/>
    </row>
    <row r="10" spans="2:4" ht="12.75">
      <c r="B10" s="15"/>
      <c r="C10" s="15"/>
      <c r="D10" s="15"/>
    </row>
    <row r="11" spans="1:4" ht="12.75">
      <c r="A11" t="s">
        <v>819</v>
      </c>
      <c r="B11" s="15">
        <v>149896</v>
      </c>
      <c r="C11" s="15">
        <v>116349</v>
      </c>
      <c r="D11" s="15">
        <v>180847</v>
      </c>
    </row>
    <row r="12" spans="1:4" ht="12.75">
      <c r="A12" t="s">
        <v>820</v>
      </c>
      <c r="B12" s="15"/>
      <c r="C12" s="15"/>
      <c r="D12" s="15"/>
    </row>
    <row r="13" spans="1:4" ht="12.75">
      <c r="A13" t="s">
        <v>821</v>
      </c>
      <c r="B13" s="15">
        <v>43802</v>
      </c>
      <c r="C13" s="15">
        <v>67685</v>
      </c>
      <c r="D13" s="15">
        <v>106547</v>
      </c>
    </row>
    <row r="14" spans="1:4" ht="12.75">
      <c r="A14" t="s">
        <v>822</v>
      </c>
      <c r="B14" s="15"/>
      <c r="C14" s="15"/>
      <c r="D14" s="15"/>
    </row>
    <row r="15" spans="1:4" ht="12.75">
      <c r="A15" t="s">
        <v>823</v>
      </c>
      <c r="B15" s="15">
        <v>19694</v>
      </c>
      <c r="C15" s="15">
        <v>38185</v>
      </c>
      <c r="D15" s="15">
        <v>49510</v>
      </c>
    </row>
    <row r="16" spans="1:4" ht="12.75">
      <c r="A16" t="s">
        <v>824</v>
      </c>
      <c r="B16" s="15"/>
      <c r="C16" s="15"/>
      <c r="D16" s="15"/>
    </row>
    <row r="17" spans="1:4" ht="12.75">
      <c r="A17" t="s">
        <v>176</v>
      </c>
      <c r="B17" s="15">
        <v>24108</v>
      </c>
      <c r="C17" s="15">
        <v>29500</v>
      </c>
      <c r="D17" s="15">
        <v>57037</v>
      </c>
    </row>
    <row r="18" spans="1:4" ht="12.75">
      <c r="A18" t="s">
        <v>177</v>
      </c>
      <c r="B18" s="15"/>
      <c r="C18" s="15"/>
      <c r="D18" s="15"/>
    </row>
    <row r="19" spans="1:4" ht="12.75">
      <c r="A19" t="s">
        <v>178</v>
      </c>
      <c r="B19" s="15"/>
      <c r="C19" s="15"/>
      <c r="D19" s="15"/>
    </row>
    <row r="20" spans="1:4" ht="12.75">
      <c r="A20" t="s">
        <v>179</v>
      </c>
      <c r="B20" s="15">
        <v>28032</v>
      </c>
      <c r="C20" s="15">
        <v>13879</v>
      </c>
      <c r="D20" s="15">
        <v>11184</v>
      </c>
    </row>
    <row r="21" spans="1:4" ht="12.75">
      <c r="A21" t="s">
        <v>180</v>
      </c>
      <c r="B21" s="15"/>
      <c r="C21" s="15"/>
      <c r="D21" s="15"/>
    </row>
    <row r="22" spans="1:4" ht="12.75">
      <c r="A22" t="s">
        <v>181</v>
      </c>
      <c r="B22" s="15">
        <v>20555</v>
      </c>
      <c r="C22" s="15"/>
      <c r="D22" s="15"/>
    </row>
    <row r="23" spans="1:4" ht="12.75">
      <c r="A23" t="s">
        <v>182</v>
      </c>
      <c r="B23" s="15">
        <v>1482</v>
      </c>
      <c r="C23" s="15">
        <v>6817</v>
      </c>
      <c r="D23" s="15">
        <v>1972</v>
      </c>
    </row>
    <row r="24" spans="1:4" ht="12.75">
      <c r="A24" t="s">
        <v>183</v>
      </c>
      <c r="B24" s="15"/>
      <c r="C24" s="15"/>
      <c r="D24" s="15"/>
    </row>
    <row r="25" spans="1:4" ht="12.75">
      <c r="A25" t="s">
        <v>184</v>
      </c>
      <c r="B25" s="15">
        <v>52</v>
      </c>
      <c r="C25" s="15">
        <v>30</v>
      </c>
      <c r="D25" s="15">
        <v>82</v>
      </c>
    </row>
    <row r="26" spans="1:4" ht="12.75">
      <c r="A26" t="s">
        <v>185</v>
      </c>
      <c r="B26" s="15">
        <v>5943</v>
      </c>
      <c r="C26" s="15">
        <v>7032</v>
      </c>
      <c r="D26" s="15">
        <v>9130</v>
      </c>
    </row>
    <row r="27" spans="1:4" ht="12.75">
      <c r="A27" t="s">
        <v>186</v>
      </c>
      <c r="B27" s="15">
        <v>10184</v>
      </c>
      <c r="C27" s="15">
        <v>9073</v>
      </c>
      <c r="D27" s="15">
        <v>17445</v>
      </c>
    </row>
    <row r="28" spans="1:4" ht="12.75">
      <c r="A28" t="s">
        <v>188</v>
      </c>
      <c r="B28" s="15"/>
      <c r="C28" s="15"/>
      <c r="D28" s="15"/>
    </row>
    <row r="29" spans="1:4" ht="12.75">
      <c r="A29" t="s">
        <v>189</v>
      </c>
      <c r="B29" s="15"/>
      <c r="C29" s="15"/>
      <c r="D29" s="15"/>
    </row>
    <row r="30" spans="1:4" ht="12.75">
      <c r="A30" t="s">
        <v>191</v>
      </c>
      <c r="B30" s="15">
        <v>840</v>
      </c>
      <c r="C30" s="15">
        <v>523</v>
      </c>
      <c r="D30" s="15">
        <v>1454</v>
      </c>
    </row>
    <row r="31" spans="1:4" ht="12.75">
      <c r="A31" t="s">
        <v>192</v>
      </c>
      <c r="B31" s="15"/>
      <c r="C31" s="15"/>
      <c r="D31" s="15"/>
    </row>
    <row r="32" spans="1:4" ht="12.75">
      <c r="A32" t="s">
        <v>193</v>
      </c>
      <c r="B32" s="15"/>
      <c r="C32" s="15"/>
      <c r="D32" s="15"/>
    </row>
    <row r="33" spans="1:4" ht="12.75">
      <c r="A33" t="s">
        <v>194</v>
      </c>
      <c r="B33" s="15">
        <v>9344</v>
      </c>
      <c r="C33" s="15">
        <v>8550</v>
      </c>
      <c r="D33" s="15">
        <v>15991</v>
      </c>
    </row>
    <row r="34" spans="1:4" ht="12.75">
      <c r="A34" t="s">
        <v>195</v>
      </c>
      <c r="B34" s="15">
        <v>9799</v>
      </c>
      <c r="C34" s="15">
        <v>19142</v>
      </c>
      <c r="D34" s="15">
        <v>23889</v>
      </c>
    </row>
    <row r="35" spans="1:4" ht="12.75">
      <c r="A35" t="s">
        <v>62</v>
      </c>
      <c r="B35" s="15"/>
      <c r="C35" s="15"/>
      <c r="D35" s="15"/>
    </row>
    <row r="36" spans="1:4" ht="12.75">
      <c r="A36" t="s">
        <v>63</v>
      </c>
      <c r="B36" s="15">
        <v>9292</v>
      </c>
      <c r="C36" s="15">
        <v>18520</v>
      </c>
      <c r="D36" s="15">
        <v>23250</v>
      </c>
    </row>
    <row r="37" spans="1:4" ht="12.75">
      <c r="A37" t="s">
        <v>64</v>
      </c>
      <c r="B37" s="15"/>
      <c r="C37" s="15"/>
      <c r="D37" s="15"/>
    </row>
    <row r="38" spans="1:4" ht="12.75">
      <c r="A38" t="s">
        <v>65</v>
      </c>
      <c r="B38" s="15">
        <v>3592</v>
      </c>
      <c r="C38" s="15">
        <v>2863</v>
      </c>
      <c r="D38" s="15">
        <v>5687</v>
      </c>
    </row>
    <row r="39" spans="1:4" ht="12.75">
      <c r="A39" t="s">
        <v>66</v>
      </c>
      <c r="B39" s="15"/>
      <c r="C39" s="15"/>
      <c r="D39" s="15"/>
    </row>
    <row r="40" spans="1:4" ht="12.75">
      <c r="A40" t="s">
        <v>67</v>
      </c>
      <c r="B40" s="15">
        <v>969</v>
      </c>
      <c r="C40" s="15">
        <v>737</v>
      </c>
      <c r="D40" s="15">
        <v>1380</v>
      </c>
    </row>
    <row r="41" spans="1:4" ht="12.75">
      <c r="A41" t="s">
        <v>68</v>
      </c>
      <c r="B41" s="15"/>
      <c r="C41" s="15"/>
      <c r="D41" s="15"/>
    </row>
    <row r="42" spans="1:4" ht="12.75">
      <c r="A42" t="s">
        <v>69</v>
      </c>
      <c r="B42" s="15">
        <v>41</v>
      </c>
      <c r="C42" s="15">
        <v>43</v>
      </c>
      <c r="D42" s="15">
        <v>231</v>
      </c>
    </row>
    <row r="43" spans="1:4" ht="12.75">
      <c r="A43" t="s">
        <v>70</v>
      </c>
      <c r="B43" s="15">
        <v>2582</v>
      </c>
      <c r="C43" s="15">
        <v>2083</v>
      </c>
      <c r="D43" s="15">
        <v>3098</v>
      </c>
    </row>
    <row r="44" spans="1:4" ht="12.75">
      <c r="A44" t="s">
        <v>407</v>
      </c>
      <c r="B44" s="15"/>
      <c r="C44" s="15"/>
      <c r="D44" s="15">
        <v>978</v>
      </c>
    </row>
    <row r="45" spans="1:4" ht="12.75">
      <c r="A45" t="s">
        <v>71</v>
      </c>
      <c r="B45" s="15"/>
      <c r="C45" s="15"/>
      <c r="D45" s="15"/>
    </row>
    <row r="46" spans="1:4" ht="12.75">
      <c r="A46" t="s">
        <v>72</v>
      </c>
      <c r="B46" s="15">
        <v>54487</v>
      </c>
      <c r="C46" s="15">
        <v>3707</v>
      </c>
      <c r="D46" s="15">
        <v>16095</v>
      </c>
    </row>
    <row r="47" spans="1:4" ht="12.75">
      <c r="A47" t="s">
        <v>73</v>
      </c>
      <c r="B47" s="15">
        <v>822</v>
      </c>
      <c r="C47" s="15">
        <v>711</v>
      </c>
      <c r="D47" s="15">
        <v>1954</v>
      </c>
    </row>
    <row r="48" spans="1:4" ht="12.75">
      <c r="A48" t="s">
        <v>74</v>
      </c>
      <c r="B48" s="15">
        <v>124</v>
      </c>
      <c r="C48" s="15"/>
      <c r="D48" s="15"/>
    </row>
    <row r="49" spans="1:4" ht="12.75">
      <c r="A49" t="s">
        <v>75</v>
      </c>
      <c r="B49" s="15"/>
      <c r="C49" s="15"/>
      <c r="D49" s="15"/>
    </row>
    <row r="50" spans="1:4" ht="12.75">
      <c r="A50" t="s">
        <v>207</v>
      </c>
      <c r="B50" s="15">
        <v>53488</v>
      </c>
      <c r="C50" s="15">
        <v>2996</v>
      </c>
      <c r="D50" s="15">
        <v>14100</v>
      </c>
    </row>
    <row r="51" spans="1:4" ht="12.75">
      <c r="A51" t="s">
        <v>1177</v>
      </c>
      <c r="B51" s="15"/>
      <c r="C51" s="15"/>
      <c r="D51" s="15"/>
    </row>
    <row r="52" spans="1:4" ht="12.75">
      <c r="A52" t="s">
        <v>1178</v>
      </c>
      <c r="B52" s="15">
        <v>53</v>
      </c>
      <c r="C52" s="15"/>
      <c r="D52" s="15">
        <v>41</v>
      </c>
    </row>
    <row r="53" spans="1:4" ht="12.75">
      <c r="A53" t="s">
        <v>1179</v>
      </c>
      <c r="B53" s="15">
        <v>12332</v>
      </c>
      <c r="C53" s="15">
        <v>4408</v>
      </c>
      <c r="D53" s="15">
        <v>5435</v>
      </c>
    </row>
    <row r="54" spans="1:4" ht="12.75">
      <c r="A54" t="s">
        <v>1180</v>
      </c>
      <c r="B54" s="15"/>
      <c r="C54" s="15"/>
      <c r="D54" s="15"/>
    </row>
    <row r="55" spans="1:4" ht="12.75">
      <c r="A55" t="s">
        <v>1181</v>
      </c>
      <c r="B55" s="15"/>
      <c r="C55" s="15"/>
      <c r="D55" s="15"/>
    </row>
    <row r="56" spans="1:4" ht="12.75">
      <c r="A56" t="s">
        <v>284</v>
      </c>
      <c r="B56" s="15"/>
      <c r="C56" s="15"/>
      <c r="D56" s="15"/>
    </row>
    <row r="57" spans="1:4" ht="12.75">
      <c r="A57" t="s">
        <v>1088</v>
      </c>
      <c r="B57" s="15">
        <v>4472</v>
      </c>
      <c r="C57" s="15">
        <v>3291</v>
      </c>
      <c r="D57" s="15">
        <v>3616</v>
      </c>
    </row>
    <row r="58" spans="1:4" ht="12.75">
      <c r="A58" t="s">
        <v>1089</v>
      </c>
      <c r="B58" s="15">
        <v>350</v>
      </c>
      <c r="C58" s="15">
        <v>33</v>
      </c>
      <c r="D58" s="15"/>
    </row>
    <row r="59" spans="1:4" ht="12.75">
      <c r="A59" t="s">
        <v>1090</v>
      </c>
      <c r="B59" s="15"/>
      <c r="C59" s="15">
        <v>2183</v>
      </c>
      <c r="D59" s="15"/>
    </row>
    <row r="60" spans="1:4" ht="12.75">
      <c r="A60" t="s">
        <v>285</v>
      </c>
      <c r="B60" s="15"/>
      <c r="C60" s="15"/>
      <c r="D60" s="15"/>
    </row>
    <row r="61" spans="1:4" ht="12.75">
      <c r="A61" t="s">
        <v>286</v>
      </c>
      <c r="B61" s="15">
        <v>315</v>
      </c>
      <c r="C61" s="15"/>
      <c r="D61" s="15"/>
    </row>
    <row r="62" spans="1:4" ht="12.75">
      <c r="A62" t="s">
        <v>287</v>
      </c>
      <c r="B62" s="15"/>
      <c r="C62" s="15"/>
      <c r="D62" s="15"/>
    </row>
    <row r="63" spans="1:4" ht="12.75">
      <c r="A63" t="s">
        <v>179</v>
      </c>
      <c r="B63" s="15">
        <v>70</v>
      </c>
      <c r="C63" s="15">
        <v>63</v>
      </c>
      <c r="D63" s="15">
        <v>111</v>
      </c>
    </row>
    <row r="64" spans="1:4" ht="12.75">
      <c r="A64" t="s">
        <v>288</v>
      </c>
      <c r="B64" s="15"/>
      <c r="C64" s="15"/>
      <c r="D64" s="15"/>
    </row>
    <row r="65" spans="1:4" ht="12.75">
      <c r="A65" t="s">
        <v>289</v>
      </c>
      <c r="B65" s="15">
        <v>1045</v>
      </c>
      <c r="C65" s="15">
        <v>1054</v>
      </c>
      <c r="D65" s="15">
        <v>1708</v>
      </c>
    </row>
    <row r="66" spans="1:4" ht="12.75">
      <c r="A66" t="s">
        <v>290</v>
      </c>
      <c r="B66" s="15">
        <v>6430</v>
      </c>
      <c r="C66" s="15"/>
      <c r="D66" s="15"/>
    </row>
    <row r="67" spans="1:4" ht="12.75">
      <c r="A67" t="s">
        <v>1091</v>
      </c>
      <c r="B67" s="15">
        <v>93128</v>
      </c>
      <c r="C67" s="15">
        <v>109704</v>
      </c>
      <c r="D67" s="15">
        <v>109312.5</v>
      </c>
    </row>
    <row r="68" spans="1:4" ht="12.75">
      <c r="A68" t="s">
        <v>1092</v>
      </c>
      <c r="B68" s="15">
        <v>93128</v>
      </c>
      <c r="C68" s="15">
        <v>109704</v>
      </c>
      <c r="D68" s="15">
        <v>109312.5</v>
      </c>
    </row>
    <row r="69" spans="1:4" ht="12.75">
      <c r="A69" t="s">
        <v>291</v>
      </c>
      <c r="B69" s="15"/>
      <c r="C69" s="15"/>
      <c r="D69" s="15"/>
    </row>
    <row r="70" spans="1:4" ht="12.75">
      <c r="A70" t="s">
        <v>292</v>
      </c>
      <c r="B70" s="15">
        <v>32964</v>
      </c>
      <c r="C70" s="15">
        <v>24422</v>
      </c>
      <c r="D70" s="15"/>
    </row>
    <row r="71" spans="1:4" ht="12.75">
      <c r="A71" t="s">
        <v>293</v>
      </c>
      <c r="B71" s="15"/>
      <c r="C71" s="15"/>
      <c r="D71" s="15"/>
    </row>
    <row r="72" spans="1:4" ht="12.75">
      <c r="A72" t="s">
        <v>295</v>
      </c>
      <c r="B72" s="15">
        <v>8899</v>
      </c>
      <c r="C72" s="15">
        <v>50861</v>
      </c>
      <c r="D72" s="15">
        <v>65380</v>
      </c>
    </row>
    <row r="73" spans="1:4" ht="12.75">
      <c r="A73" t="s">
        <v>296</v>
      </c>
      <c r="B73" s="15"/>
      <c r="C73" s="15"/>
      <c r="D73" s="15"/>
    </row>
    <row r="74" spans="1:4" ht="12.75">
      <c r="A74" t="s">
        <v>292</v>
      </c>
      <c r="B74" s="15">
        <v>28085</v>
      </c>
      <c r="C74" s="15">
        <v>234467</v>
      </c>
      <c r="D74" s="15">
        <v>16391</v>
      </c>
    </row>
    <row r="75" spans="1:4" ht="12.75">
      <c r="A75" t="s">
        <v>297</v>
      </c>
      <c r="B75" s="15"/>
      <c r="C75" s="15"/>
      <c r="D75" s="15"/>
    </row>
    <row r="76" spans="1:4" ht="12.75">
      <c r="A76" t="s">
        <v>298</v>
      </c>
      <c r="B76" s="15">
        <v>2845</v>
      </c>
      <c r="C76" s="15">
        <v>10954</v>
      </c>
      <c r="D76" s="15">
        <v>27541.5</v>
      </c>
    </row>
    <row r="77" spans="1:4" ht="12.75">
      <c r="A77" t="s">
        <v>299</v>
      </c>
      <c r="B77" s="15"/>
      <c r="C77" s="15"/>
      <c r="D77" s="15"/>
    </row>
    <row r="78" spans="1:4" ht="12.75">
      <c r="A78" t="s">
        <v>1093</v>
      </c>
      <c r="B78" s="15"/>
      <c r="C78" s="15"/>
      <c r="D78" s="15"/>
    </row>
    <row r="79" spans="1:4" ht="12.75">
      <c r="A79" t="s">
        <v>1054</v>
      </c>
      <c r="B79" s="15">
        <v>20335</v>
      </c>
      <c r="C79" s="15"/>
      <c r="D79" s="15"/>
    </row>
    <row r="80" spans="2:4" ht="12.75">
      <c r="B80" s="15"/>
      <c r="C80" s="15"/>
      <c r="D80" s="15"/>
    </row>
    <row r="81" spans="1:4" ht="12.75">
      <c r="A81" t="s">
        <v>1055</v>
      </c>
      <c r="B81" s="15">
        <v>255356</v>
      </c>
      <c r="C81" s="15">
        <v>230461</v>
      </c>
      <c r="D81" s="15">
        <v>295594.5</v>
      </c>
    </row>
    <row r="82" spans="2:4" ht="12.75">
      <c r="B82" s="15"/>
      <c r="C82" s="15"/>
      <c r="D82" s="15"/>
    </row>
    <row r="83" spans="1:4" ht="12.75">
      <c r="A83" t="s">
        <v>1056</v>
      </c>
      <c r="B83" s="15"/>
      <c r="C83" s="15"/>
      <c r="D83" s="15"/>
    </row>
    <row r="84" spans="1:4" ht="12.75">
      <c r="A84" t="s">
        <v>1057</v>
      </c>
      <c r="B84" s="15">
        <v>12995</v>
      </c>
      <c r="C84" s="15">
        <v>14094</v>
      </c>
      <c r="D84" s="15">
        <v>19540.4</v>
      </c>
    </row>
    <row r="85" spans="1:4" ht="12.75">
      <c r="A85" t="s">
        <v>1058</v>
      </c>
      <c r="B85" s="15">
        <v>5906</v>
      </c>
      <c r="C85" s="15">
        <v>8660</v>
      </c>
      <c r="D85" s="15">
        <v>10450.7</v>
      </c>
    </row>
    <row r="86" spans="2:4" ht="12.75">
      <c r="B86" s="15"/>
      <c r="C86" s="15"/>
      <c r="D86" s="15"/>
    </row>
    <row r="87" spans="1:4" ht="12.75">
      <c r="A87" t="s">
        <v>564</v>
      </c>
      <c r="B87" s="15">
        <v>4746</v>
      </c>
      <c r="C87" s="15">
        <v>5892</v>
      </c>
      <c r="D87" s="15">
        <v>5585</v>
      </c>
    </row>
    <row r="88" spans="1:4" ht="12.75">
      <c r="A88" t="s">
        <v>485</v>
      </c>
      <c r="B88" s="15"/>
      <c r="C88" s="15"/>
      <c r="D88" s="15"/>
    </row>
    <row r="89" spans="1:4" ht="12.75">
      <c r="A89" t="s">
        <v>1058</v>
      </c>
      <c r="B89" s="15">
        <v>2653</v>
      </c>
      <c r="C89" s="15">
        <v>3659</v>
      </c>
      <c r="D89" s="15">
        <v>3779</v>
      </c>
    </row>
    <row r="90" spans="2:4" ht="12.75">
      <c r="B90" s="15"/>
      <c r="C90" s="15"/>
      <c r="D90" s="15"/>
    </row>
    <row r="91" spans="1:4" ht="12.75">
      <c r="A91" t="s">
        <v>1059</v>
      </c>
      <c r="B91" s="15"/>
      <c r="C91" s="15"/>
      <c r="D91" s="15"/>
    </row>
    <row r="92" spans="1:4" ht="12.75">
      <c r="A92" t="s">
        <v>1060</v>
      </c>
      <c r="B92" s="15">
        <v>3598</v>
      </c>
      <c r="C92" s="15">
        <v>1926</v>
      </c>
      <c r="D92" s="15">
        <v>4888</v>
      </c>
    </row>
    <row r="93" spans="2:4" ht="12.75">
      <c r="B93" s="15"/>
      <c r="C93" s="15"/>
      <c r="D93" s="15"/>
    </row>
    <row r="94" spans="1:4" ht="12.75">
      <c r="A94" t="s">
        <v>1061</v>
      </c>
      <c r="B94" s="15"/>
      <c r="C94" s="15"/>
      <c r="D94" s="15"/>
    </row>
    <row r="95" spans="1:4" ht="12.75">
      <c r="A95" t="s">
        <v>549</v>
      </c>
      <c r="B95" s="15">
        <v>1070</v>
      </c>
      <c r="C95" s="15">
        <v>1394</v>
      </c>
      <c r="D95" s="15">
        <v>994</v>
      </c>
    </row>
    <row r="96" spans="1:4" ht="12.75">
      <c r="A96" t="s">
        <v>485</v>
      </c>
      <c r="B96" s="15"/>
      <c r="C96" s="15"/>
      <c r="D96" s="15"/>
    </row>
    <row r="97" spans="1:4" ht="12.75">
      <c r="A97" t="s">
        <v>1058</v>
      </c>
      <c r="B97" s="15">
        <v>31</v>
      </c>
      <c r="C97" s="15"/>
      <c r="D97" s="15"/>
    </row>
    <row r="98" spans="2:4" ht="12.75">
      <c r="B98" s="15"/>
      <c r="C98" s="15"/>
      <c r="D98" s="15"/>
    </row>
    <row r="99" spans="2:4" ht="12.75">
      <c r="B99" s="15"/>
      <c r="C99" s="15"/>
      <c r="D99" s="15"/>
    </row>
    <row r="100" spans="1:4" ht="12.75">
      <c r="A100" t="s">
        <v>550</v>
      </c>
      <c r="B100" s="15"/>
      <c r="C100" s="15"/>
      <c r="D100" s="15"/>
    </row>
    <row r="101" spans="1:4" ht="12.75">
      <c r="A101" t="s">
        <v>551</v>
      </c>
      <c r="B101" s="15">
        <v>3573</v>
      </c>
      <c r="C101" s="15">
        <v>2608</v>
      </c>
      <c r="D101" s="15">
        <v>2154</v>
      </c>
    </row>
    <row r="102" spans="2:4" ht="12.75">
      <c r="B102" s="15"/>
      <c r="C102" s="15"/>
      <c r="D102" s="15"/>
    </row>
    <row r="103" spans="1:4" ht="12.75">
      <c r="A103" t="s">
        <v>552</v>
      </c>
      <c r="B103" s="15">
        <v>89842</v>
      </c>
      <c r="C103" s="15">
        <v>55524</v>
      </c>
      <c r="D103" s="15">
        <v>40204</v>
      </c>
    </row>
    <row r="104" spans="2:4" ht="12.75">
      <c r="B104" s="15"/>
      <c r="C104" s="15"/>
      <c r="D104" s="15"/>
    </row>
    <row r="105" spans="1:4" ht="12.75">
      <c r="A105" t="s">
        <v>477</v>
      </c>
      <c r="B105" s="15"/>
      <c r="C105" s="15"/>
      <c r="D105" s="15"/>
    </row>
    <row r="106" spans="1:4" ht="12.75">
      <c r="A106" t="s">
        <v>553</v>
      </c>
      <c r="B106" s="15"/>
      <c r="C106" s="15"/>
      <c r="D106" s="15"/>
    </row>
    <row r="107" spans="1:4" ht="12.75">
      <c r="A107" t="s">
        <v>554</v>
      </c>
      <c r="B107" s="15">
        <v>22</v>
      </c>
      <c r="C107" s="15">
        <v>100</v>
      </c>
      <c r="D107" s="15">
        <v>200.3</v>
      </c>
    </row>
    <row r="108" spans="2:4" ht="12.75">
      <c r="B108" s="15"/>
      <c r="C108" s="15"/>
      <c r="D108" s="15"/>
    </row>
    <row r="109" spans="2:4" ht="12.75">
      <c r="B109" s="15"/>
      <c r="C109" s="15"/>
      <c r="D109" s="15"/>
    </row>
    <row r="110" spans="1:4" ht="12.75">
      <c r="A110" t="s">
        <v>555</v>
      </c>
      <c r="B110" s="15">
        <v>61723</v>
      </c>
      <c r="C110" s="15">
        <v>58010</v>
      </c>
      <c r="D110" s="15">
        <v>78293.6</v>
      </c>
    </row>
    <row r="111" spans="1:4" ht="12.75">
      <c r="A111" t="s">
        <v>485</v>
      </c>
      <c r="B111" s="15"/>
      <c r="C111" s="15"/>
      <c r="D111" s="15"/>
    </row>
    <row r="112" spans="1:4" ht="12.75">
      <c r="A112" t="s">
        <v>1058</v>
      </c>
      <c r="B112" s="15">
        <v>21118</v>
      </c>
      <c r="C112" s="15">
        <v>30056</v>
      </c>
      <c r="D112" s="15">
        <v>30414</v>
      </c>
    </row>
    <row r="113" spans="2:4" ht="12.75">
      <c r="B113" s="15"/>
      <c r="C113" s="15"/>
      <c r="D113" s="15"/>
    </row>
    <row r="114" spans="1:4" ht="12.75">
      <c r="A114" t="s">
        <v>556</v>
      </c>
      <c r="B114" s="15">
        <v>8690</v>
      </c>
      <c r="C114" s="15">
        <v>8760</v>
      </c>
      <c r="D114" s="15">
        <v>9368.2</v>
      </c>
    </row>
    <row r="115" spans="1:4" ht="12.75">
      <c r="A115" t="s">
        <v>485</v>
      </c>
      <c r="B115" s="15"/>
      <c r="C115" s="15"/>
      <c r="D115" s="15"/>
    </row>
    <row r="116" spans="1:4" ht="12.75">
      <c r="A116" t="s">
        <v>1058</v>
      </c>
      <c r="B116" s="15">
        <v>2420</v>
      </c>
      <c r="C116" s="15">
        <v>3679</v>
      </c>
      <c r="D116" s="15">
        <v>3248.7</v>
      </c>
    </row>
    <row r="117" spans="1:4" ht="12.75">
      <c r="A117" t="s">
        <v>557</v>
      </c>
      <c r="B117" s="15">
        <v>209</v>
      </c>
      <c r="C117" s="15">
        <v>192</v>
      </c>
      <c r="D117" s="15">
        <v>253</v>
      </c>
    </row>
    <row r="118" spans="2:4" ht="12.75">
      <c r="B118" s="15"/>
      <c r="C118" s="15"/>
      <c r="D118" s="15"/>
    </row>
    <row r="119" spans="1:4" ht="12.75">
      <c r="A119" t="s">
        <v>381</v>
      </c>
      <c r="B119" s="15"/>
      <c r="C119" s="15"/>
      <c r="D119" s="15"/>
    </row>
    <row r="120" spans="1:4" ht="12.75">
      <c r="A120" t="s">
        <v>558</v>
      </c>
      <c r="B120" s="15">
        <v>22305</v>
      </c>
      <c r="C120" s="15">
        <v>23342</v>
      </c>
      <c r="D120" s="15">
        <v>38521.2</v>
      </c>
    </row>
    <row r="121" spans="1:4" ht="12.75">
      <c r="A121" t="s">
        <v>485</v>
      </c>
      <c r="B121" s="15"/>
      <c r="C121" s="15"/>
      <c r="D121" s="15"/>
    </row>
    <row r="122" spans="1:4" ht="12.75">
      <c r="A122" t="s">
        <v>1058</v>
      </c>
      <c r="B122" s="15">
        <v>3487</v>
      </c>
      <c r="C122" s="15">
        <v>4904</v>
      </c>
      <c r="D122" s="15">
        <v>6307.4</v>
      </c>
    </row>
    <row r="123" spans="2:4" ht="12.75">
      <c r="B123" s="15"/>
      <c r="C123" s="15"/>
      <c r="D123" s="15"/>
    </row>
    <row r="124" spans="1:4" ht="12.75">
      <c r="A124" t="s">
        <v>559</v>
      </c>
      <c r="B124" s="15">
        <v>7763</v>
      </c>
      <c r="C124" s="15">
        <v>31656</v>
      </c>
      <c r="D124" s="15">
        <v>27534.4</v>
      </c>
    </row>
    <row r="125" spans="1:4" ht="12.75">
      <c r="A125" t="s">
        <v>485</v>
      </c>
      <c r="B125" s="15"/>
      <c r="C125" s="15"/>
      <c r="D125" s="15"/>
    </row>
    <row r="126" spans="1:4" ht="12.75">
      <c r="A126" t="s">
        <v>1058</v>
      </c>
      <c r="B126" s="15">
        <v>674</v>
      </c>
      <c r="C126" s="15">
        <v>944</v>
      </c>
      <c r="D126" s="15">
        <v>1571.9</v>
      </c>
    </row>
    <row r="127" spans="1:4" ht="12.75">
      <c r="A127" t="s">
        <v>560</v>
      </c>
      <c r="B127" s="15"/>
      <c r="C127" s="15"/>
      <c r="D127" s="15"/>
    </row>
    <row r="128" spans="1:4" ht="12.75">
      <c r="A128" t="s">
        <v>534</v>
      </c>
      <c r="B128" s="15">
        <v>351</v>
      </c>
      <c r="C128" s="15">
        <v>9338</v>
      </c>
      <c r="D128" s="15">
        <v>10306</v>
      </c>
    </row>
    <row r="129" spans="1:4" ht="12.75">
      <c r="A129" t="s">
        <v>561</v>
      </c>
      <c r="B129" s="15"/>
      <c r="C129" s="15"/>
      <c r="D129" s="15"/>
    </row>
    <row r="130" spans="1:4" ht="12.75">
      <c r="A130" s="34" t="s">
        <v>1094</v>
      </c>
      <c r="B130" s="15"/>
      <c r="C130" s="15">
        <v>3281</v>
      </c>
      <c r="D130" s="15">
        <v>3291</v>
      </c>
    </row>
    <row r="131" spans="1:4" ht="12.75">
      <c r="A131" t="s">
        <v>1095</v>
      </c>
      <c r="B131" s="15"/>
      <c r="C131" s="15"/>
      <c r="D131" s="15"/>
    </row>
    <row r="132" spans="1:4" ht="12.75">
      <c r="A132" t="s">
        <v>721</v>
      </c>
      <c r="B132" s="15"/>
      <c r="C132" s="15">
        <v>16985</v>
      </c>
      <c r="D132" s="15">
        <v>9646</v>
      </c>
    </row>
    <row r="133" spans="2:4" ht="12.75">
      <c r="B133" s="15"/>
      <c r="C133" s="15"/>
      <c r="D133" s="15"/>
    </row>
    <row r="134" spans="1:4" ht="12.75">
      <c r="A134" t="s">
        <v>1100</v>
      </c>
      <c r="B134" s="15"/>
      <c r="C134" s="15"/>
      <c r="D134" s="15"/>
    </row>
    <row r="135" spans="1:4" ht="12.75">
      <c r="A135" t="s">
        <v>527</v>
      </c>
      <c r="B135" s="15">
        <v>53473</v>
      </c>
      <c r="C135" s="15">
        <v>35860</v>
      </c>
      <c r="D135" s="15">
        <v>43932.5</v>
      </c>
    </row>
    <row r="136" spans="2:4" ht="12.75">
      <c r="B136" s="15"/>
      <c r="C136" s="15"/>
      <c r="D136" s="15"/>
    </row>
    <row r="137" spans="1:4" ht="12.75">
      <c r="A137" t="s">
        <v>296</v>
      </c>
      <c r="B137" s="15"/>
      <c r="C137" s="15"/>
      <c r="D137" s="15"/>
    </row>
    <row r="138" spans="1:4" ht="12.75">
      <c r="A138" t="s">
        <v>292</v>
      </c>
      <c r="B138" s="15">
        <v>28085</v>
      </c>
      <c r="C138" s="15">
        <v>23467</v>
      </c>
      <c r="D138" s="15">
        <v>16391</v>
      </c>
    </row>
    <row r="139" spans="1:4" ht="12.75">
      <c r="A139" t="s">
        <v>297</v>
      </c>
      <c r="B139" s="15"/>
      <c r="C139" s="15"/>
      <c r="D139" s="15"/>
    </row>
    <row r="140" spans="1:4" ht="12.75">
      <c r="A140" t="s">
        <v>298</v>
      </c>
      <c r="B140" s="15">
        <v>2845</v>
      </c>
      <c r="C140" s="15">
        <v>10954</v>
      </c>
      <c r="D140" s="15">
        <v>27541.5</v>
      </c>
    </row>
    <row r="141" spans="1:4" ht="12.75">
      <c r="A141" t="s">
        <v>299</v>
      </c>
      <c r="B141" s="15"/>
      <c r="C141" s="15"/>
      <c r="D141" s="15"/>
    </row>
    <row r="142" spans="1:4" ht="12.75">
      <c r="A142" t="s">
        <v>1053</v>
      </c>
      <c r="B142" s="15"/>
      <c r="C142" s="15"/>
      <c r="D142" s="15"/>
    </row>
    <row r="143" spans="1:4" ht="12.75">
      <c r="A143" t="s">
        <v>1054</v>
      </c>
      <c r="B143" s="15">
        <v>22072</v>
      </c>
      <c r="C143" s="15"/>
      <c r="D143" s="15"/>
    </row>
    <row r="144" spans="2:4" ht="12.75">
      <c r="B144" s="15"/>
      <c r="C144" s="15"/>
      <c r="D144" s="15"/>
    </row>
    <row r="145" spans="1:4" ht="12.75">
      <c r="A145" t="s">
        <v>644</v>
      </c>
      <c r="B145" s="15">
        <v>471</v>
      </c>
      <c r="C145" s="15">
        <v>1439</v>
      </c>
      <c r="D145" s="15">
        <v>3902.1</v>
      </c>
    </row>
    <row r="146" spans="2:4" ht="12.75">
      <c r="B146" s="15"/>
      <c r="C146" s="15"/>
      <c r="D146" s="15"/>
    </row>
    <row r="147" spans="1:4" ht="12.75">
      <c r="A147" t="s">
        <v>1101</v>
      </c>
      <c r="B147" s="15"/>
      <c r="C147" s="15"/>
      <c r="D147" s="15"/>
    </row>
    <row r="148" spans="1:4" ht="12.75">
      <c r="A148" t="s">
        <v>1102</v>
      </c>
      <c r="B148" s="15">
        <v>471</v>
      </c>
      <c r="C148" s="15">
        <v>1439</v>
      </c>
      <c r="D148" s="15">
        <v>3902.1</v>
      </c>
    </row>
    <row r="149" spans="2:4" ht="12.75">
      <c r="B149" s="15"/>
      <c r="C149" s="15"/>
      <c r="D149" s="15"/>
    </row>
    <row r="150" spans="1:4" ht="12.75">
      <c r="A150" t="s">
        <v>410</v>
      </c>
      <c r="B150" s="15"/>
      <c r="C150" s="15"/>
      <c r="D150" s="15">
        <v>34496</v>
      </c>
    </row>
    <row r="151" spans="1:4" ht="12.75">
      <c r="A151" t="s">
        <v>1103</v>
      </c>
      <c r="B151" s="15">
        <v>270009</v>
      </c>
      <c r="C151" s="15">
        <v>239358</v>
      </c>
      <c r="D151" s="15">
        <v>309866.7</v>
      </c>
    </row>
    <row r="154" ht="12.75">
      <c r="A154" t="s">
        <v>1104</v>
      </c>
    </row>
    <row r="155" spans="1:3" ht="12.75">
      <c r="A155" s="15" t="s">
        <v>403</v>
      </c>
      <c r="B155">
        <v>93998</v>
      </c>
      <c r="C155" t="s">
        <v>405</v>
      </c>
    </row>
    <row r="156" spans="1:3" ht="12.75">
      <c r="A156" s="15" t="s">
        <v>404</v>
      </c>
      <c r="B156">
        <v>85650</v>
      </c>
      <c r="C156" t="s">
        <v>405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92"/>
  <sheetViews>
    <sheetView zoomScale="75" zoomScaleNormal="75" zoomScalePageLayoutView="0" workbookViewId="0" topLeftCell="A9">
      <selection activeCell="I9" sqref="H9:I9"/>
    </sheetView>
  </sheetViews>
  <sheetFormatPr defaultColWidth="9.00390625" defaultRowHeight="12.75"/>
  <cols>
    <col min="1" max="1" width="6.375" style="0" customWidth="1"/>
    <col min="2" max="2" width="37.00390625" style="0" customWidth="1"/>
    <col min="3" max="3" width="8.125" style="0" customWidth="1"/>
    <col min="4" max="4" width="8.375" style="0" customWidth="1"/>
    <col min="5" max="5" width="7.875" style="0" customWidth="1"/>
    <col min="6" max="6" width="8.625" style="0" customWidth="1"/>
    <col min="7" max="7" width="10.125" style="0" customWidth="1"/>
  </cols>
  <sheetData>
    <row r="1" spans="3:7" ht="12.75">
      <c r="C1" s="15"/>
      <c r="D1" s="15" t="s">
        <v>48</v>
      </c>
      <c r="E1" s="15"/>
      <c r="F1" s="15"/>
      <c r="G1" s="15"/>
    </row>
    <row r="2" spans="1:7" ht="12.75">
      <c r="A2" s="33"/>
      <c r="B2" s="33"/>
      <c r="C2" s="33"/>
      <c r="D2" s="33" t="s">
        <v>159</v>
      </c>
      <c r="E2" s="33"/>
      <c r="F2" s="33"/>
      <c r="G2" s="33"/>
    </row>
    <row r="3" spans="1:7" ht="12.75">
      <c r="A3" s="33"/>
      <c r="B3" s="33" t="s">
        <v>817</v>
      </c>
      <c r="C3" s="33" t="s">
        <v>160</v>
      </c>
      <c r="D3" s="33" t="s">
        <v>818</v>
      </c>
      <c r="E3" s="33"/>
      <c r="F3" s="33"/>
      <c r="G3" s="33"/>
    </row>
    <row r="4" spans="3:7" ht="12.75">
      <c r="C4" s="15"/>
      <c r="D4" s="15"/>
      <c r="E4" s="15"/>
      <c r="F4" s="15"/>
      <c r="G4" s="15"/>
    </row>
    <row r="5" spans="3:7" ht="12.75">
      <c r="C5" s="15"/>
      <c r="D5" s="15"/>
      <c r="E5" s="15"/>
      <c r="F5" s="15"/>
      <c r="G5" s="15"/>
    </row>
    <row r="6" spans="3:7" ht="12.75">
      <c r="C6" s="15"/>
      <c r="D6" s="15"/>
      <c r="E6" s="15"/>
      <c r="F6" s="15"/>
      <c r="G6" s="15"/>
    </row>
    <row r="7" spans="2:7" ht="12.75">
      <c r="B7" t="s">
        <v>126</v>
      </c>
      <c r="C7" s="15"/>
      <c r="D7" s="15"/>
      <c r="E7" s="15"/>
      <c r="F7" s="15"/>
      <c r="G7" s="15"/>
    </row>
    <row r="8" spans="2:7" ht="12.75">
      <c r="B8" s="11" t="s">
        <v>852</v>
      </c>
      <c r="C8" s="18"/>
      <c r="D8" s="18"/>
      <c r="E8" s="18"/>
      <c r="F8" s="18"/>
      <c r="G8" s="15"/>
    </row>
    <row r="9" spans="2:7" ht="12.75">
      <c r="B9" s="11" t="s">
        <v>1248</v>
      </c>
      <c r="C9" s="18"/>
      <c r="D9" s="18"/>
      <c r="E9" s="18"/>
      <c r="F9" s="18"/>
      <c r="G9" s="15"/>
    </row>
    <row r="10" spans="2:7" ht="12.75">
      <c r="B10" s="11"/>
      <c r="C10" s="18"/>
      <c r="D10" s="18"/>
      <c r="E10" s="18"/>
      <c r="F10" s="18"/>
      <c r="G10" s="15"/>
    </row>
    <row r="11" spans="3:7" ht="13.5" thickBot="1">
      <c r="C11" s="15"/>
      <c r="D11" s="15"/>
      <c r="E11" s="15"/>
      <c r="F11" s="15"/>
      <c r="G11" s="15"/>
    </row>
    <row r="12" spans="1:7" ht="12.75">
      <c r="A12" s="1"/>
      <c r="B12" s="7"/>
      <c r="C12" s="27" t="s">
        <v>854</v>
      </c>
      <c r="D12" s="19" t="s">
        <v>264</v>
      </c>
      <c r="E12" s="27" t="s">
        <v>1132</v>
      </c>
      <c r="F12" s="19" t="s">
        <v>265</v>
      </c>
      <c r="G12" s="20" t="s">
        <v>835</v>
      </c>
    </row>
    <row r="13" spans="1:7" ht="12.75">
      <c r="A13" s="3" t="s">
        <v>535</v>
      </c>
      <c r="B13" s="8" t="s">
        <v>263</v>
      </c>
      <c r="C13" s="28" t="s">
        <v>1129</v>
      </c>
      <c r="D13" s="21" t="s">
        <v>164</v>
      </c>
      <c r="E13" s="28" t="s">
        <v>371</v>
      </c>
      <c r="F13" s="21" t="s">
        <v>266</v>
      </c>
      <c r="G13" s="22" t="s">
        <v>836</v>
      </c>
    </row>
    <row r="14" spans="1:7" ht="12.75">
      <c r="A14" s="3" t="s">
        <v>853</v>
      </c>
      <c r="B14" s="8"/>
      <c r="C14" s="28" t="s">
        <v>855</v>
      </c>
      <c r="D14" s="21"/>
      <c r="E14" s="28" t="s">
        <v>372</v>
      </c>
      <c r="F14" s="21" t="s">
        <v>164</v>
      </c>
      <c r="G14" s="22" t="s">
        <v>837</v>
      </c>
    </row>
    <row r="15" spans="1:7" ht="13.5" thickBot="1">
      <c r="A15" s="5"/>
      <c r="B15" s="9"/>
      <c r="C15" s="29"/>
      <c r="D15" s="16"/>
      <c r="E15" s="29"/>
      <c r="F15" s="16"/>
      <c r="G15" s="23"/>
    </row>
    <row r="16" spans="1:7" ht="12.75">
      <c r="A16" s="11" t="s">
        <v>267</v>
      </c>
      <c r="B16" s="11" t="s">
        <v>268</v>
      </c>
      <c r="C16" s="15"/>
      <c r="D16" s="15"/>
      <c r="E16" s="15"/>
      <c r="F16" s="15"/>
      <c r="G16" s="18">
        <v>13688.7</v>
      </c>
    </row>
    <row r="17" spans="1:7" ht="12.75">
      <c r="A17" s="11" t="s">
        <v>269</v>
      </c>
      <c r="B17" s="11" t="s">
        <v>1244</v>
      </c>
      <c r="C17" s="18" t="s">
        <v>170</v>
      </c>
      <c r="D17" s="18" t="s">
        <v>171</v>
      </c>
      <c r="E17" s="18" t="s">
        <v>172</v>
      </c>
      <c r="F17" s="18"/>
      <c r="G17" s="18">
        <v>4003.5</v>
      </c>
    </row>
    <row r="18" spans="2:7" ht="12.75">
      <c r="B18" t="s">
        <v>571</v>
      </c>
      <c r="C18" s="15"/>
      <c r="D18" s="15"/>
      <c r="E18" s="15"/>
      <c r="F18" s="15"/>
      <c r="G18" s="15"/>
    </row>
    <row r="19" spans="2:7" ht="12.75">
      <c r="B19" t="s">
        <v>271</v>
      </c>
      <c r="C19" s="15" t="s">
        <v>170</v>
      </c>
      <c r="D19" s="15" t="s">
        <v>171</v>
      </c>
      <c r="E19" s="15" t="s">
        <v>172</v>
      </c>
      <c r="F19" s="15">
        <v>110100</v>
      </c>
      <c r="G19" s="15">
        <v>2395.1</v>
      </c>
    </row>
    <row r="20" spans="2:7" ht="12.75">
      <c r="B20" t="s">
        <v>1242</v>
      </c>
      <c r="C20" s="15" t="s">
        <v>170</v>
      </c>
      <c r="D20" s="15" t="s">
        <v>171</v>
      </c>
      <c r="E20" s="15" t="s">
        <v>172</v>
      </c>
      <c r="F20" s="15">
        <v>110200</v>
      </c>
      <c r="G20" s="15">
        <v>721.4</v>
      </c>
    </row>
    <row r="21" spans="2:7" ht="12.75">
      <c r="B21" t="s">
        <v>856</v>
      </c>
      <c r="C21" s="15"/>
      <c r="D21" s="15"/>
      <c r="E21" s="15"/>
      <c r="F21" s="15"/>
      <c r="G21" s="15"/>
    </row>
    <row r="22" spans="2:7" ht="12.75">
      <c r="B22" t="s">
        <v>857</v>
      </c>
      <c r="C22" s="15" t="s">
        <v>170</v>
      </c>
      <c r="D22" s="15" t="s">
        <v>171</v>
      </c>
      <c r="E22" s="15" t="s">
        <v>172</v>
      </c>
      <c r="F22" s="15">
        <v>110300</v>
      </c>
      <c r="G22" s="15">
        <v>251.8</v>
      </c>
    </row>
    <row r="23" spans="2:7" ht="12.75">
      <c r="B23" t="s">
        <v>858</v>
      </c>
      <c r="C23" s="15" t="s">
        <v>170</v>
      </c>
      <c r="D23" s="15" t="s">
        <v>171</v>
      </c>
      <c r="E23" s="15" t="s">
        <v>172</v>
      </c>
      <c r="F23" s="15">
        <v>110400</v>
      </c>
      <c r="G23" s="15">
        <v>22.9</v>
      </c>
    </row>
    <row r="24" spans="2:7" ht="12.75">
      <c r="B24" t="s">
        <v>860</v>
      </c>
      <c r="C24" s="15" t="s">
        <v>170</v>
      </c>
      <c r="D24" s="15" t="s">
        <v>171</v>
      </c>
      <c r="E24" s="15" t="s">
        <v>172</v>
      </c>
      <c r="F24" s="15">
        <v>110600</v>
      </c>
      <c r="G24" s="15">
        <v>131.3</v>
      </c>
    </row>
    <row r="25" spans="2:7" ht="12.75">
      <c r="B25" t="s">
        <v>861</v>
      </c>
      <c r="C25" s="15" t="s">
        <v>170</v>
      </c>
      <c r="D25" s="15" t="s">
        <v>171</v>
      </c>
      <c r="E25" s="15" t="s">
        <v>172</v>
      </c>
      <c r="F25" s="15">
        <v>110700</v>
      </c>
      <c r="G25" s="15">
        <v>246.2</v>
      </c>
    </row>
    <row r="26" spans="2:7" ht="12.75">
      <c r="B26" t="s">
        <v>302</v>
      </c>
      <c r="C26" s="15" t="s">
        <v>170</v>
      </c>
      <c r="D26" s="15" t="s">
        <v>171</v>
      </c>
      <c r="E26" s="15" t="s">
        <v>172</v>
      </c>
      <c r="F26" s="15">
        <v>110500</v>
      </c>
      <c r="G26" s="15">
        <v>24.3</v>
      </c>
    </row>
    <row r="27" spans="2:7" ht="12.75">
      <c r="B27" t="s">
        <v>862</v>
      </c>
      <c r="C27" s="15"/>
      <c r="D27" s="15"/>
      <c r="E27" s="15"/>
      <c r="F27" s="15"/>
      <c r="G27" s="15"/>
    </row>
    <row r="28" spans="2:7" ht="12.75">
      <c r="B28" t="s">
        <v>863</v>
      </c>
      <c r="C28" s="15" t="s">
        <v>170</v>
      </c>
      <c r="D28" s="15" t="s">
        <v>171</v>
      </c>
      <c r="E28" s="15" t="s">
        <v>172</v>
      </c>
      <c r="F28" s="15">
        <v>111000</v>
      </c>
      <c r="G28" s="15">
        <v>210.5</v>
      </c>
    </row>
    <row r="29" spans="3:7" ht="12.75">
      <c r="C29" s="15"/>
      <c r="D29" s="15"/>
      <c r="E29" s="15"/>
      <c r="F29" s="15"/>
      <c r="G29" s="15"/>
    </row>
    <row r="30" spans="1:7" ht="12.75">
      <c r="A30" s="11" t="s">
        <v>1243</v>
      </c>
      <c r="B30" s="11" t="s">
        <v>270</v>
      </c>
      <c r="C30" s="18" t="s">
        <v>170</v>
      </c>
      <c r="D30" s="18" t="s">
        <v>171</v>
      </c>
      <c r="E30" s="18" t="s">
        <v>172</v>
      </c>
      <c r="F30" s="18"/>
      <c r="G30" s="18">
        <v>177.4</v>
      </c>
    </row>
    <row r="31" spans="2:7" ht="12.75">
      <c r="B31" t="s">
        <v>865</v>
      </c>
      <c r="C31" s="15"/>
      <c r="D31" s="15"/>
      <c r="E31" s="15"/>
      <c r="F31" s="15"/>
      <c r="G31" s="15"/>
    </row>
    <row r="32" spans="2:7" ht="12.75">
      <c r="B32" t="s">
        <v>866</v>
      </c>
      <c r="C32" s="15" t="s">
        <v>170</v>
      </c>
      <c r="D32" s="15" t="s">
        <v>171</v>
      </c>
      <c r="E32" s="15" t="s">
        <v>172</v>
      </c>
      <c r="F32" s="15">
        <v>110100</v>
      </c>
      <c r="G32" s="15">
        <v>98.8</v>
      </c>
    </row>
    <row r="33" spans="2:7" ht="12.75">
      <c r="B33" t="s">
        <v>300</v>
      </c>
      <c r="C33" s="15" t="s">
        <v>170</v>
      </c>
      <c r="D33" s="15" t="s">
        <v>171</v>
      </c>
      <c r="E33" s="15" t="s">
        <v>172</v>
      </c>
      <c r="F33" s="15">
        <v>110200</v>
      </c>
      <c r="G33" s="15">
        <v>52.7</v>
      </c>
    </row>
    <row r="34" spans="2:7" ht="12.75">
      <c r="B34" t="s">
        <v>856</v>
      </c>
      <c r="C34" s="15"/>
      <c r="D34" s="15"/>
      <c r="E34" s="15"/>
      <c r="F34" s="15"/>
      <c r="G34" s="15"/>
    </row>
    <row r="35" spans="2:7" ht="12.75">
      <c r="B35" t="s">
        <v>301</v>
      </c>
      <c r="C35" s="15" t="s">
        <v>170</v>
      </c>
      <c r="D35" s="15" t="s">
        <v>171</v>
      </c>
      <c r="E35" s="15" t="s">
        <v>172</v>
      </c>
      <c r="F35" s="15">
        <v>110300</v>
      </c>
      <c r="G35" s="15">
        <v>9.3</v>
      </c>
    </row>
    <row r="36" spans="2:7" ht="12.75">
      <c r="B36" t="s">
        <v>858</v>
      </c>
      <c r="C36" s="15" t="s">
        <v>170</v>
      </c>
      <c r="D36" s="15" t="s">
        <v>171</v>
      </c>
      <c r="E36" s="15" t="s">
        <v>172</v>
      </c>
      <c r="F36" s="15">
        <v>110400</v>
      </c>
      <c r="G36" s="15"/>
    </row>
    <row r="37" spans="2:7" ht="12.75">
      <c r="B37" t="s">
        <v>302</v>
      </c>
      <c r="C37" s="15" t="s">
        <v>170</v>
      </c>
      <c r="D37" s="15" t="s">
        <v>171</v>
      </c>
      <c r="E37" s="15" t="s">
        <v>172</v>
      </c>
      <c r="F37" s="15">
        <v>110500</v>
      </c>
      <c r="G37" s="15">
        <v>7.5</v>
      </c>
    </row>
    <row r="38" spans="2:7" ht="12.75">
      <c r="B38" t="s">
        <v>860</v>
      </c>
      <c r="C38" s="15" t="s">
        <v>170</v>
      </c>
      <c r="D38" s="15" t="s">
        <v>171</v>
      </c>
      <c r="E38" s="15" t="s">
        <v>172</v>
      </c>
      <c r="F38" s="15">
        <v>110600</v>
      </c>
      <c r="G38" s="15">
        <v>2</v>
      </c>
    </row>
    <row r="39" spans="2:7" ht="12.75">
      <c r="B39" t="s">
        <v>862</v>
      </c>
      <c r="C39" s="15"/>
      <c r="D39" s="15"/>
      <c r="E39" s="15"/>
      <c r="F39" s="15"/>
      <c r="G39" s="15"/>
    </row>
    <row r="40" spans="2:7" ht="12.75">
      <c r="B40" t="s">
        <v>863</v>
      </c>
      <c r="C40" s="15" t="s">
        <v>170</v>
      </c>
      <c r="D40" s="15" t="s">
        <v>171</v>
      </c>
      <c r="E40" s="15" t="s">
        <v>172</v>
      </c>
      <c r="F40" s="15">
        <v>111000</v>
      </c>
      <c r="G40" s="15">
        <v>7.1</v>
      </c>
    </row>
    <row r="41" spans="2:7" ht="12.75">
      <c r="B41" t="s">
        <v>303</v>
      </c>
      <c r="C41" s="15"/>
      <c r="D41" s="15"/>
      <c r="E41" s="15"/>
      <c r="F41" s="15"/>
      <c r="G41" s="15"/>
    </row>
    <row r="42" spans="2:7" ht="12.75">
      <c r="B42" t="s">
        <v>304</v>
      </c>
      <c r="C42" s="15" t="s">
        <v>170</v>
      </c>
      <c r="D42" s="15" t="s">
        <v>171</v>
      </c>
      <c r="E42" s="15" t="s">
        <v>172</v>
      </c>
      <c r="F42" s="15">
        <v>240100</v>
      </c>
      <c r="G42" s="15"/>
    </row>
    <row r="43" spans="3:7" ht="12.75">
      <c r="C43" s="15"/>
      <c r="D43" s="15"/>
      <c r="E43" s="15"/>
      <c r="F43" s="15"/>
      <c r="G43" s="15"/>
    </row>
    <row r="44" spans="1:7" ht="12.75">
      <c r="A44" s="11" t="s">
        <v>584</v>
      </c>
      <c r="B44" s="11" t="s">
        <v>1249</v>
      </c>
      <c r="C44" s="18" t="s">
        <v>170</v>
      </c>
      <c r="D44" s="18" t="s">
        <v>171</v>
      </c>
      <c r="E44" s="18" t="s">
        <v>172</v>
      </c>
      <c r="F44" s="18"/>
      <c r="G44" s="15">
        <v>2117.7</v>
      </c>
    </row>
    <row r="45" spans="2:7" ht="12.75">
      <c r="B45" t="s">
        <v>865</v>
      </c>
      <c r="C45" s="15"/>
      <c r="D45" s="15"/>
      <c r="E45" s="15"/>
      <c r="F45" s="15"/>
      <c r="G45" s="15"/>
    </row>
    <row r="46" spans="2:7" ht="12.75">
      <c r="B46" t="s">
        <v>866</v>
      </c>
      <c r="C46" s="15" t="s">
        <v>170</v>
      </c>
      <c r="D46" s="15" t="s">
        <v>171</v>
      </c>
      <c r="E46" s="15" t="s">
        <v>172</v>
      </c>
      <c r="F46" s="15">
        <v>110100</v>
      </c>
      <c r="G46" s="15">
        <v>1201.4</v>
      </c>
    </row>
    <row r="47" spans="2:7" ht="12.75">
      <c r="B47" t="s">
        <v>300</v>
      </c>
      <c r="C47" s="15" t="s">
        <v>170</v>
      </c>
      <c r="D47" s="15" t="s">
        <v>171</v>
      </c>
      <c r="E47" s="15" t="s">
        <v>172</v>
      </c>
      <c r="F47" s="15">
        <v>110200</v>
      </c>
      <c r="G47" s="15">
        <v>447.8</v>
      </c>
    </row>
    <row r="48" spans="2:7" ht="12.75">
      <c r="B48" t="s">
        <v>856</v>
      </c>
      <c r="C48" s="15"/>
      <c r="D48" s="15"/>
      <c r="E48" s="15"/>
      <c r="F48" s="15"/>
      <c r="G48" s="15"/>
    </row>
    <row r="49" spans="2:7" ht="12.75">
      <c r="B49" t="s">
        <v>301</v>
      </c>
      <c r="C49" s="15" t="s">
        <v>170</v>
      </c>
      <c r="D49" s="15" t="s">
        <v>171</v>
      </c>
      <c r="E49" s="15" t="s">
        <v>172</v>
      </c>
      <c r="F49" s="15">
        <v>110300</v>
      </c>
      <c r="G49" s="15">
        <v>45.3</v>
      </c>
    </row>
    <row r="50" spans="2:7" ht="12.75">
      <c r="B50" t="s">
        <v>858</v>
      </c>
      <c r="C50" s="15" t="s">
        <v>170</v>
      </c>
      <c r="D50" s="15" t="s">
        <v>171</v>
      </c>
      <c r="E50" s="15" t="s">
        <v>172</v>
      </c>
      <c r="F50" s="15">
        <v>110400</v>
      </c>
      <c r="G50" s="15">
        <v>1.4</v>
      </c>
    </row>
    <row r="51" spans="2:7" ht="12.75">
      <c r="B51" t="s">
        <v>860</v>
      </c>
      <c r="C51" s="15" t="s">
        <v>170</v>
      </c>
      <c r="D51" s="15" t="s">
        <v>171</v>
      </c>
      <c r="E51" s="15" t="s">
        <v>172</v>
      </c>
      <c r="F51" s="15">
        <v>110600</v>
      </c>
      <c r="G51" s="15">
        <v>24.8</v>
      </c>
    </row>
    <row r="52" spans="2:7" ht="12.75">
      <c r="B52" t="s">
        <v>861</v>
      </c>
      <c r="C52" s="15" t="s">
        <v>170</v>
      </c>
      <c r="D52" s="15" t="s">
        <v>171</v>
      </c>
      <c r="E52" s="15" t="s">
        <v>172</v>
      </c>
      <c r="F52" s="15">
        <v>110700</v>
      </c>
      <c r="G52" s="15">
        <v>67.7</v>
      </c>
    </row>
    <row r="53" spans="2:7" ht="12.75">
      <c r="B53" t="s">
        <v>862</v>
      </c>
      <c r="C53" s="15"/>
      <c r="D53" s="15"/>
      <c r="E53" s="15"/>
      <c r="F53" s="15"/>
      <c r="G53" s="15"/>
    </row>
    <row r="54" spans="2:7" ht="12.75">
      <c r="B54" t="s">
        <v>863</v>
      </c>
      <c r="C54" s="15" t="s">
        <v>170</v>
      </c>
      <c r="D54" s="15" t="s">
        <v>171</v>
      </c>
      <c r="E54" s="15" t="s">
        <v>172</v>
      </c>
      <c r="F54" s="15">
        <v>111000</v>
      </c>
      <c r="G54" s="15">
        <v>6.8</v>
      </c>
    </row>
    <row r="55" spans="2:7" ht="12.75">
      <c r="B55" t="s">
        <v>303</v>
      </c>
      <c r="C55" s="15"/>
      <c r="D55" s="15"/>
      <c r="E55" s="15"/>
      <c r="F55" s="15"/>
      <c r="G55" s="15"/>
    </row>
    <row r="56" spans="2:7" ht="12.75">
      <c r="B56" t="s">
        <v>304</v>
      </c>
      <c r="C56" s="15" t="s">
        <v>170</v>
      </c>
      <c r="D56" s="15" t="s">
        <v>171</v>
      </c>
      <c r="E56" s="15" t="s">
        <v>172</v>
      </c>
      <c r="F56" s="15">
        <v>240100</v>
      </c>
      <c r="G56" s="18">
        <v>78.5</v>
      </c>
    </row>
    <row r="57" spans="2:7" ht="12.75">
      <c r="B57" t="s">
        <v>1277</v>
      </c>
      <c r="C57" s="15" t="s">
        <v>170</v>
      </c>
      <c r="D57" s="15" t="s">
        <v>171</v>
      </c>
      <c r="E57" s="15" t="s">
        <v>172</v>
      </c>
      <c r="F57" s="15">
        <v>240300</v>
      </c>
      <c r="G57" s="18">
        <v>244</v>
      </c>
    </row>
    <row r="58" spans="3:7" ht="12.75">
      <c r="C58" s="15"/>
      <c r="D58" s="15"/>
      <c r="E58" s="15"/>
      <c r="F58" s="15"/>
      <c r="G58" s="18"/>
    </row>
    <row r="59" spans="1:7" ht="12.75">
      <c r="A59" t="s">
        <v>586</v>
      </c>
      <c r="B59" t="s">
        <v>305</v>
      </c>
      <c r="C59" s="15">
        <v>1402</v>
      </c>
      <c r="D59" s="15">
        <v>401</v>
      </c>
      <c r="E59" s="15">
        <v>264</v>
      </c>
      <c r="F59" s="15"/>
      <c r="G59" s="18">
        <v>523</v>
      </c>
    </row>
    <row r="60" spans="2:7" ht="12.75">
      <c r="B60" t="s">
        <v>485</v>
      </c>
      <c r="C60" s="15"/>
      <c r="D60" s="15"/>
      <c r="E60" s="15"/>
      <c r="F60" s="15"/>
      <c r="G60" s="15"/>
    </row>
    <row r="61" spans="2:7" ht="12.75">
      <c r="B61" t="s">
        <v>866</v>
      </c>
      <c r="C61" s="15">
        <v>1402</v>
      </c>
      <c r="D61" s="15">
        <v>401</v>
      </c>
      <c r="E61" s="15">
        <v>264</v>
      </c>
      <c r="F61" s="15">
        <v>110100</v>
      </c>
      <c r="G61" s="15">
        <v>314.3</v>
      </c>
    </row>
    <row r="62" spans="2:7" ht="12.75">
      <c r="B62" t="s">
        <v>300</v>
      </c>
      <c r="C62" s="15">
        <v>1402</v>
      </c>
      <c r="D62" s="15">
        <v>401</v>
      </c>
      <c r="E62" s="15">
        <v>264</v>
      </c>
      <c r="F62" s="15">
        <v>110200</v>
      </c>
      <c r="G62" s="15">
        <v>111</v>
      </c>
    </row>
    <row r="63" spans="2:7" ht="12.75">
      <c r="B63" t="s">
        <v>856</v>
      </c>
      <c r="C63" s="15"/>
      <c r="D63" s="15"/>
      <c r="E63" s="15"/>
      <c r="F63" s="15"/>
      <c r="G63" s="15"/>
    </row>
    <row r="64" spans="2:7" ht="12.75">
      <c r="B64" t="s">
        <v>857</v>
      </c>
      <c r="C64" s="15">
        <v>1402</v>
      </c>
      <c r="D64" s="15">
        <v>401</v>
      </c>
      <c r="E64" s="15">
        <v>264</v>
      </c>
      <c r="F64" s="15">
        <v>110300</v>
      </c>
      <c r="G64" s="15">
        <v>7</v>
      </c>
    </row>
    <row r="65" spans="2:7" ht="12.75">
      <c r="B65" t="s">
        <v>1062</v>
      </c>
      <c r="C65" s="15">
        <v>1402</v>
      </c>
      <c r="D65" s="15">
        <v>401</v>
      </c>
      <c r="E65" s="15">
        <v>264</v>
      </c>
      <c r="F65" s="15">
        <v>110400</v>
      </c>
      <c r="G65" s="15">
        <v>6.4</v>
      </c>
    </row>
    <row r="66" spans="2:7" ht="12.75">
      <c r="B66" t="s">
        <v>860</v>
      </c>
      <c r="C66" s="15">
        <v>1402</v>
      </c>
      <c r="D66" s="15">
        <v>401</v>
      </c>
      <c r="E66" s="15">
        <v>264</v>
      </c>
      <c r="F66" s="15">
        <v>110600</v>
      </c>
      <c r="G66" s="15">
        <v>5.6</v>
      </c>
    </row>
    <row r="67" spans="2:7" ht="12.75">
      <c r="B67" t="s">
        <v>861</v>
      </c>
      <c r="C67" s="15">
        <v>1402</v>
      </c>
      <c r="D67" s="15">
        <v>401</v>
      </c>
      <c r="E67" s="15">
        <v>264</v>
      </c>
      <c r="F67" s="15">
        <v>110700</v>
      </c>
      <c r="G67" s="15">
        <v>28.5</v>
      </c>
    </row>
    <row r="68" spans="1:7" ht="12.75">
      <c r="A68" s="11"/>
      <c r="B68" s="11" t="s">
        <v>1063</v>
      </c>
      <c r="C68" s="18"/>
      <c r="D68" s="18"/>
      <c r="E68" s="18"/>
      <c r="F68" s="18"/>
      <c r="G68" s="18"/>
    </row>
    <row r="69" spans="2:7" ht="12.75">
      <c r="B69" t="s">
        <v>506</v>
      </c>
      <c r="C69" s="15">
        <v>1402</v>
      </c>
      <c r="D69" s="15">
        <v>401</v>
      </c>
      <c r="E69" s="15">
        <v>264</v>
      </c>
      <c r="F69" s="15">
        <v>111000</v>
      </c>
      <c r="G69" s="15">
        <v>30.6</v>
      </c>
    </row>
    <row r="70" spans="2:7" ht="12.75">
      <c r="B70" t="s">
        <v>769</v>
      </c>
      <c r="C70" s="15">
        <v>1402</v>
      </c>
      <c r="D70" s="15">
        <v>401</v>
      </c>
      <c r="E70" s="15">
        <v>264</v>
      </c>
      <c r="F70" s="15">
        <v>130300</v>
      </c>
      <c r="G70" s="15">
        <v>19.6</v>
      </c>
    </row>
    <row r="71" spans="2:7" ht="12.75">
      <c r="B71" t="s">
        <v>485</v>
      </c>
      <c r="C71" s="15"/>
      <c r="D71" s="15"/>
      <c r="E71" s="15"/>
      <c r="F71" s="15"/>
      <c r="G71" s="15"/>
    </row>
    <row r="72" spans="2:7" ht="12.75">
      <c r="B72" t="s">
        <v>772</v>
      </c>
      <c r="C72" s="15">
        <v>1402</v>
      </c>
      <c r="D72" s="15">
        <v>401</v>
      </c>
      <c r="E72" s="15">
        <v>264</v>
      </c>
      <c r="F72" s="15">
        <v>130300</v>
      </c>
      <c r="G72" s="15">
        <v>19.6</v>
      </c>
    </row>
    <row r="73" spans="3:7" ht="12.75">
      <c r="C73" s="15"/>
      <c r="D73" s="15"/>
      <c r="E73" s="15"/>
      <c r="F73" s="15"/>
      <c r="G73" s="15"/>
    </row>
    <row r="74" spans="1:8" ht="12.75">
      <c r="A74" s="11" t="s">
        <v>587</v>
      </c>
      <c r="B74" s="11" t="s">
        <v>1024</v>
      </c>
      <c r="C74" s="18">
        <v>1402</v>
      </c>
      <c r="D74" s="18">
        <v>401</v>
      </c>
      <c r="E74" s="18">
        <v>262</v>
      </c>
      <c r="F74" s="18"/>
      <c r="G74" s="18">
        <v>287</v>
      </c>
      <c r="H74" s="11"/>
    </row>
    <row r="75" spans="1:7" ht="12.75">
      <c r="A75" s="11"/>
      <c r="B75" s="14" t="s">
        <v>485</v>
      </c>
      <c r="C75" s="18"/>
      <c r="D75" s="18"/>
      <c r="E75" s="18"/>
      <c r="F75" s="18"/>
      <c r="G75" s="18"/>
    </row>
    <row r="76" spans="2:7" ht="12.75">
      <c r="B76" t="s">
        <v>866</v>
      </c>
      <c r="C76" s="15">
        <v>1402</v>
      </c>
      <c r="D76" s="15">
        <v>401</v>
      </c>
      <c r="E76" s="15">
        <v>262</v>
      </c>
      <c r="F76" s="15">
        <v>110100</v>
      </c>
      <c r="G76" s="15">
        <v>181.2</v>
      </c>
    </row>
    <row r="77" spans="2:7" ht="12.75">
      <c r="B77" t="s">
        <v>300</v>
      </c>
      <c r="C77" s="15">
        <v>1402</v>
      </c>
      <c r="D77" s="15">
        <v>401</v>
      </c>
      <c r="E77" s="15">
        <v>262</v>
      </c>
      <c r="F77" s="15">
        <v>110200</v>
      </c>
      <c r="G77" s="15">
        <v>61.2</v>
      </c>
    </row>
    <row r="78" spans="2:7" ht="12.75">
      <c r="B78" t="s">
        <v>856</v>
      </c>
      <c r="C78" s="15"/>
      <c r="D78" s="15"/>
      <c r="E78" s="15"/>
      <c r="F78" s="15"/>
      <c r="G78" s="15"/>
    </row>
    <row r="79" spans="2:7" ht="12.75">
      <c r="B79" t="s">
        <v>857</v>
      </c>
      <c r="C79" s="15">
        <v>1402</v>
      </c>
      <c r="D79" s="15">
        <v>401</v>
      </c>
      <c r="E79" s="15">
        <v>262</v>
      </c>
      <c r="F79" s="15">
        <v>110300</v>
      </c>
      <c r="G79" s="15">
        <v>2.7</v>
      </c>
    </row>
    <row r="80" spans="2:7" ht="12.75">
      <c r="B80" t="s">
        <v>860</v>
      </c>
      <c r="C80" s="15">
        <v>1402</v>
      </c>
      <c r="D80" s="15">
        <v>401</v>
      </c>
      <c r="E80" s="15">
        <v>262</v>
      </c>
      <c r="F80" s="15">
        <v>110600</v>
      </c>
      <c r="G80" s="15">
        <v>3</v>
      </c>
    </row>
    <row r="81" spans="2:7" ht="12.75">
      <c r="B81" t="s">
        <v>861</v>
      </c>
      <c r="C81" s="15">
        <v>1402</v>
      </c>
      <c r="D81" s="15">
        <v>401</v>
      </c>
      <c r="E81" s="15">
        <v>262</v>
      </c>
      <c r="F81" s="15">
        <v>110700</v>
      </c>
      <c r="G81" s="15">
        <v>33.8</v>
      </c>
    </row>
    <row r="82" spans="2:7" ht="12.75">
      <c r="B82" t="s">
        <v>862</v>
      </c>
      <c r="C82" s="15"/>
      <c r="D82" s="15"/>
      <c r="E82" s="15"/>
      <c r="F82" s="15"/>
      <c r="G82" s="15"/>
    </row>
    <row r="83" spans="2:7" ht="12.75">
      <c r="B83" t="s">
        <v>863</v>
      </c>
      <c r="C83" s="15">
        <v>1402</v>
      </c>
      <c r="D83" s="15">
        <v>401</v>
      </c>
      <c r="E83" s="15">
        <v>262</v>
      </c>
      <c r="F83" s="15">
        <v>111000</v>
      </c>
      <c r="G83" s="15">
        <v>1.2</v>
      </c>
    </row>
    <row r="84" spans="2:7" ht="12.75">
      <c r="B84" t="s">
        <v>769</v>
      </c>
      <c r="C84" s="15">
        <v>1402</v>
      </c>
      <c r="D84" s="15">
        <v>401</v>
      </c>
      <c r="E84" s="15">
        <v>262</v>
      </c>
      <c r="F84" s="15">
        <v>130300</v>
      </c>
      <c r="G84" s="15">
        <v>3.9</v>
      </c>
    </row>
    <row r="85" spans="1:7" ht="12.75">
      <c r="A85" s="11"/>
      <c r="B85" s="14" t="s">
        <v>485</v>
      </c>
      <c r="C85" s="18"/>
      <c r="D85" s="18"/>
      <c r="E85" s="18"/>
      <c r="F85" s="18"/>
      <c r="G85" s="18"/>
    </row>
    <row r="86" spans="2:7" ht="12.75">
      <c r="B86" t="s">
        <v>772</v>
      </c>
      <c r="C86" s="15">
        <v>1402</v>
      </c>
      <c r="D86" s="15">
        <v>401</v>
      </c>
      <c r="E86" s="15">
        <v>262</v>
      </c>
      <c r="F86" s="15">
        <v>130300</v>
      </c>
      <c r="G86" s="15">
        <v>3.9</v>
      </c>
    </row>
    <row r="87" spans="3:7" ht="12.75">
      <c r="C87" s="15"/>
      <c r="D87" s="15"/>
      <c r="E87" s="15"/>
      <c r="F87" s="15"/>
      <c r="G87" s="15"/>
    </row>
    <row r="88" spans="1:8" ht="12.75">
      <c r="A88" s="11" t="s">
        <v>1028</v>
      </c>
      <c r="B88" s="11" t="s">
        <v>1250</v>
      </c>
      <c r="C88" s="18">
        <v>1402</v>
      </c>
      <c r="D88" s="18">
        <v>401</v>
      </c>
      <c r="E88" s="18">
        <v>264</v>
      </c>
      <c r="F88" s="18"/>
      <c r="G88" s="18">
        <v>314.4</v>
      </c>
      <c r="H88" s="11"/>
    </row>
    <row r="89" spans="2:7" ht="12.75">
      <c r="B89" t="s">
        <v>485</v>
      </c>
      <c r="C89" s="15"/>
      <c r="D89" s="15"/>
      <c r="E89" s="15"/>
      <c r="F89" s="15"/>
      <c r="G89" s="15"/>
    </row>
    <row r="90" spans="2:7" ht="12.75">
      <c r="B90" t="s">
        <v>866</v>
      </c>
      <c r="C90" s="15">
        <v>1402</v>
      </c>
      <c r="D90" s="15">
        <v>401</v>
      </c>
      <c r="E90" s="15">
        <v>264</v>
      </c>
      <c r="F90" s="15">
        <v>110100</v>
      </c>
      <c r="G90" s="15">
        <v>114.2</v>
      </c>
    </row>
    <row r="91" spans="2:7" ht="12.75">
      <c r="B91" t="s">
        <v>300</v>
      </c>
      <c r="C91" s="15">
        <v>1402</v>
      </c>
      <c r="D91" s="15">
        <v>401</v>
      </c>
      <c r="E91" s="15">
        <v>264</v>
      </c>
      <c r="F91" s="15">
        <v>110200</v>
      </c>
      <c r="G91" s="15">
        <v>47.1</v>
      </c>
    </row>
    <row r="92" spans="2:7" ht="12.75">
      <c r="B92" t="s">
        <v>856</v>
      </c>
      <c r="C92" s="15"/>
      <c r="D92" s="15"/>
      <c r="E92" s="15"/>
      <c r="F92" s="15"/>
      <c r="G92" s="15"/>
    </row>
    <row r="93" spans="2:7" ht="12.75">
      <c r="B93" t="s">
        <v>857</v>
      </c>
      <c r="C93" s="15">
        <v>1402</v>
      </c>
      <c r="D93" s="15">
        <v>401</v>
      </c>
      <c r="E93" s="15">
        <v>264</v>
      </c>
      <c r="F93" s="15">
        <v>110300</v>
      </c>
      <c r="G93" s="15">
        <v>15.6</v>
      </c>
    </row>
    <row r="94" spans="2:7" ht="12.75">
      <c r="B94" t="s">
        <v>216</v>
      </c>
      <c r="C94" s="15">
        <v>1402</v>
      </c>
      <c r="D94" s="15">
        <v>401</v>
      </c>
      <c r="E94" s="15">
        <v>264</v>
      </c>
      <c r="F94" s="15">
        <v>110400</v>
      </c>
      <c r="G94" s="15">
        <v>0.2</v>
      </c>
    </row>
    <row r="95" spans="2:7" ht="12.75">
      <c r="B95" t="s">
        <v>302</v>
      </c>
      <c r="C95" s="15">
        <v>1402</v>
      </c>
      <c r="D95" s="15">
        <v>401</v>
      </c>
      <c r="E95" s="15">
        <v>264</v>
      </c>
      <c r="F95" s="15">
        <v>110500</v>
      </c>
      <c r="G95" s="15">
        <v>18.3</v>
      </c>
    </row>
    <row r="96" spans="2:7" ht="12.75">
      <c r="B96" t="s">
        <v>860</v>
      </c>
      <c r="C96" s="15">
        <v>1402</v>
      </c>
      <c r="D96" s="15">
        <v>401</v>
      </c>
      <c r="E96" s="15">
        <v>264</v>
      </c>
      <c r="F96" s="15">
        <v>110600</v>
      </c>
      <c r="G96" s="15">
        <v>2.6</v>
      </c>
    </row>
    <row r="97" spans="2:7" ht="12.75">
      <c r="B97" t="s">
        <v>861</v>
      </c>
      <c r="C97" s="15">
        <v>1402</v>
      </c>
      <c r="D97" s="15">
        <v>401</v>
      </c>
      <c r="E97" s="15">
        <v>264</v>
      </c>
      <c r="F97" s="15">
        <v>110700</v>
      </c>
      <c r="G97" s="15">
        <v>6.4</v>
      </c>
    </row>
    <row r="98" spans="2:7" ht="12.75">
      <c r="B98" t="s">
        <v>217</v>
      </c>
      <c r="C98" s="15"/>
      <c r="D98" s="15"/>
      <c r="E98" s="15"/>
      <c r="F98" s="15"/>
      <c r="G98" s="15"/>
    </row>
    <row r="99" spans="2:7" ht="12.75">
      <c r="B99" t="s">
        <v>1223</v>
      </c>
      <c r="C99" s="15">
        <v>1402</v>
      </c>
      <c r="D99" s="15">
        <v>401</v>
      </c>
      <c r="E99" s="15">
        <v>264</v>
      </c>
      <c r="F99" s="15">
        <v>111000</v>
      </c>
      <c r="G99" s="15">
        <v>40.6</v>
      </c>
    </row>
    <row r="100" spans="2:7" ht="12.75">
      <c r="B100" t="s">
        <v>303</v>
      </c>
      <c r="C100" s="15"/>
      <c r="D100" s="15"/>
      <c r="E100" s="15"/>
      <c r="F100" s="15"/>
      <c r="G100" s="15"/>
    </row>
    <row r="101" spans="1:8" ht="12.75">
      <c r="A101" s="14"/>
      <c r="B101" s="14" t="s">
        <v>1224</v>
      </c>
      <c r="C101" s="24">
        <v>1402</v>
      </c>
      <c r="D101" s="24">
        <v>401</v>
      </c>
      <c r="E101" s="24">
        <v>264</v>
      </c>
      <c r="F101" s="24">
        <v>240100</v>
      </c>
      <c r="G101" s="24">
        <v>69.4</v>
      </c>
      <c r="H101" s="14"/>
    </row>
    <row r="102" spans="3:7" ht="12.75">
      <c r="C102" s="15"/>
      <c r="D102" s="15"/>
      <c r="E102" s="15"/>
      <c r="F102" s="15"/>
      <c r="G102" s="15"/>
    </row>
    <row r="103" spans="1:8" ht="12.75">
      <c r="A103" s="11" t="s">
        <v>1030</v>
      </c>
      <c r="B103" s="11" t="s">
        <v>1026</v>
      </c>
      <c r="C103" s="18">
        <v>1407</v>
      </c>
      <c r="D103" s="18">
        <v>407</v>
      </c>
      <c r="E103" s="18">
        <v>272</v>
      </c>
      <c r="F103" s="18"/>
      <c r="G103" s="18">
        <v>290.6</v>
      </c>
      <c r="H103" s="11"/>
    </row>
    <row r="104" spans="2:7" ht="12.75">
      <c r="B104" t="s">
        <v>485</v>
      </c>
      <c r="C104" s="15"/>
      <c r="D104" s="15"/>
      <c r="E104" s="15"/>
      <c r="F104" s="15"/>
      <c r="G104" s="15"/>
    </row>
    <row r="105" spans="2:7" ht="12.75">
      <c r="B105" t="s">
        <v>866</v>
      </c>
      <c r="C105" s="15">
        <v>1407</v>
      </c>
      <c r="D105" s="15">
        <v>407</v>
      </c>
      <c r="E105" s="15">
        <v>272</v>
      </c>
      <c r="F105" s="15">
        <v>110100</v>
      </c>
      <c r="G105" s="15">
        <v>136.5</v>
      </c>
    </row>
    <row r="106" spans="2:7" ht="12.75">
      <c r="B106" t="s">
        <v>300</v>
      </c>
      <c r="C106" s="15">
        <v>1407</v>
      </c>
      <c r="D106" s="15">
        <v>407</v>
      </c>
      <c r="E106" s="15">
        <v>272</v>
      </c>
      <c r="F106" s="15">
        <v>110200</v>
      </c>
      <c r="G106" s="15">
        <v>54.6</v>
      </c>
    </row>
    <row r="107" spans="2:7" ht="12.75">
      <c r="B107" t="s">
        <v>856</v>
      </c>
      <c r="C107" s="15"/>
      <c r="D107" s="15"/>
      <c r="E107" s="15"/>
      <c r="F107" s="15"/>
      <c r="G107" s="15"/>
    </row>
    <row r="108" spans="2:7" ht="12.75">
      <c r="B108" t="s">
        <v>857</v>
      </c>
      <c r="C108" s="15">
        <v>1407</v>
      </c>
      <c r="D108" s="15">
        <v>407</v>
      </c>
      <c r="E108" s="15">
        <v>272</v>
      </c>
      <c r="F108" s="15">
        <v>110300</v>
      </c>
      <c r="G108" s="15">
        <v>6</v>
      </c>
    </row>
    <row r="109" spans="2:7" ht="12.75">
      <c r="B109" t="s">
        <v>216</v>
      </c>
      <c r="C109" s="15">
        <v>1407</v>
      </c>
      <c r="D109" s="15">
        <v>407</v>
      </c>
      <c r="E109" s="15">
        <v>272</v>
      </c>
      <c r="F109" s="15">
        <v>110400</v>
      </c>
      <c r="G109" s="15">
        <v>3.4</v>
      </c>
    </row>
    <row r="110" spans="2:7" ht="12.75">
      <c r="B110" t="s">
        <v>860</v>
      </c>
      <c r="C110" s="15">
        <v>1407</v>
      </c>
      <c r="D110" s="15">
        <v>407</v>
      </c>
      <c r="E110" s="15">
        <v>272</v>
      </c>
      <c r="F110" s="15">
        <v>110600</v>
      </c>
      <c r="G110" s="15">
        <v>14.9</v>
      </c>
    </row>
    <row r="111" spans="1:7" ht="12.75">
      <c r="A111" s="11"/>
      <c r="B111" t="s">
        <v>217</v>
      </c>
      <c r="C111" s="18"/>
      <c r="D111" s="18"/>
      <c r="E111" s="18"/>
      <c r="F111" s="18"/>
      <c r="G111" s="18"/>
    </row>
    <row r="112" spans="2:7" ht="12.75">
      <c r="B112" t="s">
        <v>1223</v>
      </c>
      <c r="C112" s="15">
        <v>1407</v>
      </c>
      <c r="D112" s="15">
        <v>407</v>
      </c>
      <c r="E112" s="15">
        <v>272</v>
      </c>
      <c r="F112" s="15">
        <v>111000</v>
      </c>
      <c r="G112" s="15">
        <v>75.2</v>
      </c>
    </row>
    <row r="113" spans="3:7" ht="12.75">
      <c r="C113" s="15"/>
      <c r="D113" s="15"/>
      <c r="E113" s="15"/>
      <c r="F113" s="15"/>
      <c r="G113" s="15"/>
    </row>
    <row r="114" spans="1:8" ht="12.75">
      <c r="A114" s="11" t="s">
        <v>1036</v>
      </c>
      <c r="B114" s="11" t="s">
        <v>1029</v>
      </c>
      <c r="C114" s="18">
        <v>1407</v>
      </c>
      <c r="D114" s="18">
        <v>407</v>
      </c>
      <c r="E114" s="18">
        <v>272</v>
      </c>
      <c r="F114" s="18"/>
      <c r="G114" s="18">
        <v>46.8</v>
      </c>
      <c r="H114" s="11"/>
    </row>
    <row r="115" spans="2:7" ht="12.75">
      <c r="B115" t="s">
        <v>485</v>
      </c>
      <c r="C115" s="15"/>
      <c r="D115" s="15"/>
      <c r="E115" s="15"/>
      <c r="F115" s="15"/>
      <c r="G115" s="15"/>
    </row>
    <row r="116" spans="2:7" ht="12.75">
      <c r="B116" t="s">
        <v>866</v>
      </c>
      <c r="C116" s="15">
        <v>1407</v>
      </c>
      <c r="D116" s="15">
        <v>407</v>
      </c>
      <c r="E116" s="15">
        <v>272</v>
      </c>
      <c r="F116" s="15">
        <v>110100</v>
      </c>
      <c r="G116" s="15">
        <v>31.6</v>
      </c>
    </row>
    <row r="117" spans="2:7" ht="12.75">
      <c r="B117" t="s">
        <v>300</v>
      </c>
      <c r="C117" s="15">
        <v>1407</v>
      </c>
      <c r="D117" s="15">
        <v>407</v>
      </c>
      <c r="E117" s="15">
        <v>272</v>
      </c>
      <c r="F117" s="15">
        <v>110200</v>
      </c>
      <c r="G117" s="15">
        <v>15.2</v>
      </c>
    </row>
    <row r="118" spans="3:7" ht="12.75">
      <c r="C118" s="15"/>
      <c r="D118" s="15"/>
      <c r="E118" s="15"/>
      <c r="F118" s="15"/>
      <c r="G118" s="15"/>
    </row>
    <row r="119" spans="1:8" ht="12.75">
      <c r="A119" s="11" t="s">
        <v>452</v>
      </c>
      <c r="B119" s="11" t="s">
        <v>585</v>
      </c>
      <c r="C119" s="18">
        <v>1407</v>
      </c>
      <c r="D119" s="18">
        <v>407</v>
      </c>
      <c r="E119" s="18">
        <v>272</v>
      </c>
      <c r="F119" s="18"/>
      <c r="G119" s="18">
        <v>630.8</v>
      </c>
      <c r="H119" s="11"/>
    </row>
    <row r="120" spans="2:7" ht="12.75">
      <c r="B120" t="s">
        <v>485</v>
      </c>
      <c r="C120" s="15"/>
      <c r="D120" s="15"/>
      <c r="E120" s="15"/>
      <c r="F120" s="15"/>
      <c r="G120" s="15"/>
    </row>
    <row r="121" spans="2:7" ht="12.75">
      <c r="B121" t="s">
        <v>866</v>
      </c>
      <c r="C121" s="15">
        <v>1407</v>
      </c>
      <c r="D121" s="15">
        <v>407</v>
      </c>
      <c r="E121" s="15">
        <v>272</v>
      </c>
      <c r="F121" s="15">
        <v>110100</v>
      </c>
      <c r="G121" s="15">
        <v>381.9</v>
      </c>
    </row>
    <row r="122" spans="2:7" ht="12.75">
      <c r="B122" t="s">
        <v>300</v>
      </c>
      <c r="C122" s="15">
        <v>1407</v>
      </c>
      <c r="D122" s="15">
        <v>407</v>
      </c>
      <c r="E122" s="15">
        <v>272</v>
      </c>
      <c r="F122" s="15">
        <v>110200</v>
      </c>
      <c r="G122" s="15">
        <v>127.6</v>
      </c>
    </row>
    <row r="123" spans="2:7" ht="12.75">
      <c r="B123" t="s">
        <v>856</v>
      </c>
      <c r="C123" s="15"/>
      <c r="D123" s="15"/>
      <c r="E123" s="15"/>
      <c r="F123" s="15"/>
      <c r="G123" s="15"/>
    </row>
    <row r="124" spans="2:7" ht="12.75">
      <c r="B124" t="s">
        <v>857</v>
      </c>
      <c r="C124" s="15">
        <v>1407</v>
      </c>
      <c r="D124" s="15">
        <v>407</v>
      </c>
      <c r="E124" s="15">
        <v>272</v>
      </c>
      <c r="F124" s="15">
        <v>110300</v>
      </c>
      <c r="G124" s="15">
        <v>28.8</v>
      </c>
    </row>
    <row r="125" spans="2:7" ht="12.75">
      <c r="B125" t="s">
        <v>216</v>
      </c>
      <c r="C125" s="15">
        <v>1407</v>
      </c>
      <c r="D125" s="15">
        <v>407</v>
      </c>
      <c r="E125" s="15">
        <v>272</v>
      </c>
      <c r="F125" s="15">
        <v>110400</v>
      </c>
      <c r="G125" s="24">
        <v>0.3</v>
      </c>
    </row>
    <row r="126" spans="2:7" ht="12.75">
      <c r="B126" t="s">
        <v>1225</v>
      </c>
      <c r="C126" s="15">
        <v>1407</v>
      </c>
      <c r="D126" s="15">
        <v>407</v>
      </c>
      <c r="E126" s="15">
        <v>272</v>
      </c>
      <c r="F126" s="15">
        <v>110600</v>
      </c>
      <c r="G126" s="24">
        <v>0.4</v>
      </c>
    </row>
    <row r="127" spans="2:7" ht="12.75">
      <c r="B127" t="s">
        <v>217</v>
      </c>
      <c r="C127" s="18"/>
      <c r="D127" s="18"/>
      <c r="E127" s="18"/>
      <c r="F127" s="18"/>
      <c r="G127" s="15"/>
    </row>
    <row r="128" spans="2:7" ht="12.75">
      <c r="B128" t="s">
        <v>1223</v>
      </c>
      <c r="C128" s="15">
        <v>1407</v>
      </c>
      <c r="D128" s="15">
        <v>407</v>
      </c>
      <c r="E128" s="15">
        <v>272</v>
      </c>
      <c r="F128" s="15">
        <v>111000</v>
      </c>
      <c r="G128" s="15">
        <v>20.2</v>
      </c>
    </row>
    <row r="129" spans="2:7" ht="12.75">
      <c r="B129" t="s">
        <v>303</v>
      </c>
      <c r="C129" s="15"/>
      <c r="D129" s="15"/>
      <c r="E129" s="15"/>
      <c r="F129" s="15"/>
      <c r="G129" s="15"/>
    </row>
    <row r="130" spans="2:7" ht="12.75">
      <c r="B130" t="s">
        <v>1226</v>
      </c>
      <c r="C130" s="15">
        <v>1407</v>
      </c>
      <c r="D130" s="15">
        <v>407</v>
      </c>
      <c r="E130" s="15">
        <v>272</v>
      </c>
      <c r="F130" s="15">
        <v>240100</v>
      </c>
      <c r="G130" s="15">
        <v>71.6</v>
      </c>
    </row>
    <row r="131" spans="1:7" ht="12.75">
      <c r="A131" s="11"/>
      <c r="B131" s="11"/>
      <c r="C131" s="18"/>
      <c r="D131" s="18"/>
      <c r="E131" s="18"/>
      <c r="F131" s="18"/>
      <c r="G131" s="18"/>
    </row>
    <row r="132" spans="1:7" ht="12.75">
      <c r="A132" s="11" t="s">
        <v>454</v>
      </c>
      <c r="B132" s="11" t="s">
        <v>1251</v>
      </c>
      <c r="C132" s="18">
        <v>1407</v>
      </c>
      <c r="D132" s="18">
        <v>407</v>
      </c>
      <c r="E132" s="18">
        <v>272</v>
      </c>
      <c r="F132" s="18"/>
      <c r="G132" s="18">
        <v>16</v>
      </c>
    </row>
    <row r="133" spans="2:7" ht="12.75">
      <c r="B133" t="s">
        <v>485</v>
      </c>
      <c r="C133" s="15"/>
      <c r="D133" s="15"/>
      <c r="E133" s="15"/>
      <c r="F133" s="15"/>
      <c r="G133" s="15"/>
    </row>
    <row r="134" spans="2:7" ht="12.75">
      <c r="B134" t="s">
        <v>1252</v>
      </c>
      <c r="C134" s="15"/>
      <c r="D134" s="15"/>
      <c r="E134" s="15"/>
      <c r="F134" s="15"/>
      <c r="G134" s="15"/>
    </row>
    <row r="135" spans="2:7" ht="12.75">
      <c r="B135" t="s">
        <v>11</v>
      </c>
      <c r="C135" s="15">
        <v>1407</v>
      </c>
      <c r="D135" s="15">
        <v>407</v>
      </c>
      <c r="E135" s="15">
        <v>272</v>
      </c>
      <c r="F135" s="15">
        <v>111000</v>
      </c>
      <c r="G135" s="15">
        <v>16</v>
      </c>
    </row>
    <row r="136" spans="3:7" ht="12.75">
      <c r="C136" s="15"/>
      <c r="D136" s="15"/>
      <c r="E136" s="15"/>
      <c r="F136" s="15"/>
      <c r="G136" s="15"/>
    </row>
    <row r="137" spans="1:7" ht="12.75">
      <c r="A137" s="11" t="s">
        <v>456</v>
      </c>
      <c r="B137" s="11" t="s">
        <v>455</v>
      </c>
      <c r="C137" s="18">
        <v>1407</v>
      </c>
      <c r="D137" s="18">
        <v>407</v>
      </c>
      <c r="E137" s="18">
        <v>272</v>
      </c>
      <c r="F137" s="18"/>
      <c r="G137" s="18">
        <v>20</v>
      </c>
    </row>
    <row r="138" spans="2:7" ht="12.75">
      <c r="B138" t="s">
        <v>485</v>
      </c>
      <c r="C138" s="15"/>
      <c r="D138" s="15"/>
      <c r="E138" s="15"/>
      <c r="F138" s="15"/>
      <c r="G138" s="15"/>
    </row>
    <row r="139" spans="2:7" ht="12.75">
      <c r="B139" t="s">
        <v>1227</v>
      </c>
      <c r="C139" s="15"/>
      <c r="D139" s="15"/>
      <c r="E139" s="15"/>
      <c r="F139" s="15"/>
      <c r="G139" s="15"/>
    </row>
    <row r="140" spans="2:7" ht="12.75">
      <c r="B140" t="s">
        <v>633</v>
      </c>
      <c r="C140" s="15">
        <v>1407</v>
      </c>
      <c r="D140" s="15">
        <v>407</v>
      </c>
      <c r="E140" s="15">
        <v>272</v>
      </c>
      <c r="F140" s="15">
        <v>111000</v>
      </c>
      <c r="G140" s="15">
        <v>20</v>
      </c>
    </row>
    <row r="141" spans="1:7" ht="12.75">
      <c r="A141" s="11"/>
      <c r="C141" s="15"/>
      <c r="D141" s="15"/>
      <c r="E141" s="15"/>
      <c r="F141" s="15"/>
      <c r="G141" s="15"/>
    </row>
    <row r="142" spans="1:7" s="11" customFormat="1" ht="12.75">
      <c r="A142" s="11" t="s">
        <v>457</v>
      </c>
      <c r="B142" s="11" t="s">
        <v>1253</v>
      </c>
      <c r="C142" s="18">
        <v>1407</v>
      </c>
      <c r="D142" s="18">
        <v>407</v>
      </c>
      <c r="E142" s="18">
        <v>272</v>
      </c>
      <c r="F142" s="18"/>
      <c r="G142" s="18">
        <v>5</v>
      </c>
    </row>
    <row r="143" spans="1:7" ht="12.75">
      <c r="A143" s="11"/>
      <c r="B143" t="s">
        <v>380</v>
      </c>
      <c r="C143" s="15"/>
      <c r="D143" s="15"/>
      <c r="E143" s="15"/>
      <c r="F143" s="15"/>
      <c r="G143" s="15"/>
    </row>
    <row r="144" spans="1:7" ht="12.75">
      <c r="A144" s="11"/>
      <c r="B144" t="s">
        <v>1227</v>
      </c>
      <c r="C144" s="15"/>
      <c r="D144" s="15"/>
      <c r="E144" s="15"/>
      <c r="F144" s="15"/>
      <c r="G144" s="15"/>
    </row>
    <row r="145" spans="1:7" ht="12.75">
      <c r="A145" s="11"/>
      <c r="B145" t="s">
        <v>633</v>
      </c>
      <c r="C145" s="15">
        <v>1407</v>
      </c>
      <c r="D145" s="15">
        <v>407</v>
      </c>
      <c r="E145" s="15">
        <v>272</v>
      </c>
      <c r="F145" s="15">
        <v>111000</v>
      </c>
      <c r="G145" s="15">
        <v>5</v>
      </c>
    </row>
    <row r="146" spans="1:7" ht="12.75">
      <c r="A146" s="11"/>
      <c r="C146" s="15"/>
      <c r="D146" s="15"/>
      <c r="E146" s="15"/>
      <c r="F146" s="15"/>
      <c r="G146" s="15"/>
    </row>
    <row r="147" spans="1:7" s="11" customFormat="1" ht="12.75">
      <c r="A147" s="11" t="s">
        <v>459</v>
      </c>
      <c r="B147" s="11" t="s">
        <v>1254</v>
      </c>
      <c r="C147" s="18">
        <v>1402</v>
      </c>
      <c r="D147" s="18">
        <v>401</v>
      </c>
      <c r="E147" s="18">
        <v>260</v>
      </c>
      <c r="F147" s="18"/>
      <c r="G147" s="18">
        <v>33.8</v>
      </c>
    </row>
    <row r="148" spans="1:7" ht="12.75">
      <c r="A148" s="11"/>
      <c r="B148" t="s">
        <v>380</v>
      </c>
      <c r="C148" s="15"/>
      <c r="D148" s="15"/>
      <c r="E148" s="15"/>
      <c r="F148" s="15"/>
      <c r="G148" s="15"/>
    </row>
    <row r="149" spans="1:7" ht="12.75">
      <c r="A149" s="11"/>
      <c r="B149" t="s">
        <v>1227</v>
      </c>
      <c r="C149" s="15"/>
      <c r="D149" s="15"/>
      <c r="E149" s="15"/>
      <c r="F149" s="15"/>
      <c r="G149" s="15"/>
    </row>
    <row r="150" spans="1:7" ht="12.75">
      <c r="A150" s="11"/>
      <c r="B150" t="s">
        <v>633</v>
      </c>
      <c r="C150" s="15">
        <v>1407</v>
      </c>
      <c r="D150" s="15">
        <v>407</v>
      </c>
      <c r="E150" s="15">
        <v>260</v>
      </c>
      <c r="F150" s="15">
        <v>111000</v>
      </c>
      <c r="G150" s="15">
        <v>6.1</v>
      </c>
    </row>
    <row r="151" spans="1:7" ht="12.75">
      <c r="A151" s="11"/>
      <c r="B151" t="s">
        <v>1229</v>
      </c>
      <c r="C151" s="15"/>
      <c r="D151" s="15"/>
      <c r="E151" s="15"/>
      <c r="F151" s="15"/>
      <c r="G151" s="15"/>
    </row>
    <row r="152" spans="1:7" ht="12.75">
      <c r="A152" s="11"/>
      <c r="B152" t="s">
        <v>1224</v>
      </c>
      <c r="C152" s="15">
        <v>1407</v>
      </c>
      <c r="D152" s="15">
        <v>407</v>
      </c>
      <c r="E152" s="15">
        <v>260</v>
      </c>
      <c r="F152" s="15">
        <v>240100</v>
      </c>
      <c r="G152" s="15">
        <v>27.7</v>
      </c>
    </row>
    <row r="153" spans="1:7" ht="12.75">
      <c r="A153" s="11"/>
      <c r="C153" s="15"/>
      <c r="D153" s="15"/>
      <c r="E153" s="15"/>
      <c r="F153" s="15"/>
      <c r="G153" s="15"/>
    </row>
    <row r="154" spans="1:7" s="11" customFormat="1" ht="12.75">
      <c r="A154" s="11" t="s">
        <v>461</v>
      </c>
      <c r="B154" s="11" t="s">
        <v>1255</v>
      </c>
      <c r="C154" s="18">
        <v>1402</v>
      </c>
      <c r="D154" s="18">
        <v>401</v>
      </c>
      <c r="E154" s="18">
        <v>265</v>
      </c>
      <c r="F154" s="18"/>
      <c r="G154" s="18">
        <v>0.5</v>
      </c>
    </row>
    <row r="155" spans="1:7" ht="12.75">
      <c r="A155" s="11"/>
      <c r="B155" t="s">
        <v>380</v>
      </c>
      <c r="C155" s="15"/>
      <c r="D155" s="15"/>
      <c r="E155" s="15"/>
      <c r="F155" s="15"/>
      <c r="G155" s="15"/>
    </row>
    <row r="156" spans="1:7" ht="12.75">
      <c r="A156" s="11"/>
      <c r="B156" t="s">
        <v>1227</v>
      </c>
      <c r="C156" s="15"/>
      <c r="D156" s="15"/>
      <c r="E156" s="15"/>
      <c r="F156" s="15"/>
      <c r="G156" s="15"/>
    </row>
    <row r="157" spans="1:7" ht="12.75">
      <c r="A157" s="11"/>
      <c r="B157" t="s">
        <v>633</v>
      </c>
      <c r="C157" s="15">
        <v>1402</v>
      </c>
      <c r="D157" s="15">
        <v>401</v>
      </c>
      <c r="E157" s="15">
        <v>265</v>
      </c>
      <c r="F157" s="15">
        <v>111000</v>
      </c>
      <c r="G157" s="15">
        <v>0.5</v>
      </c>
    </row>
    <row r="158" spans="1:7" ht="12.75">
      <c r="A158" s="11"/>
      <c r="C158" s="15"/>
      <c r="D158" s="15"/>
      <c r="E158" s="15"/>
      <c r="F158" s="15"/>
      <c r="G158" s="15"/>
    </row>
    <row r="159" spans="1:7" s="11" customFormat="1" ht="12.75">
      <c r="A159" s="11" t="s">
        <v>463</v>
      </c>
      <c r="B159" s="11" t="s">
        <v>453</v>
      </c>
      <c r="C159" s="18">
        <v>1407</v>
      </c>
      <c r="D159" s="18">
        <v>407</v>
      </c>
      <c r="E159" s="18">
        <v>319</v>
      </c>
      <c r="F159" s="18"/>
      <c r="G159" s="18">
        <v>126</v>
      </c>
    </row>
    <row r="160" spans="1:7" ht="12.75">
      <c r="A160" s="11"/>
      <c r="B160" t="s">
        <v>380</v>
      </c>
      <c r="C160" s="15"/>
      <c r="D160" s="15"/>
      <c r="E160" s="15"/>
      <c r="F160" s="15"/>
      <c r="G160" s="15"/>
    </row>
    <row r="161" spans="1:7" ht="12.75">
      <c r="A161" s="11"/>
      <c r="B161" t="s">
        <v>1227</v>
      </c>
      <c r="C161" s="15"/>
      <c r="D161" s="15"/>
      <c r="E161" s="15"/>
      <c r="F161" s="15"/>
      <c r="G161" s="15"/>
    </row>
    <row r="162" spans="1:7" ht="12.75">
      <c r="A162" s="11"/>
      <c r="B162" t="s">
        <v>633</v>
      </c>
      <c r="C162" s="15">
        <v>1407</v>
      </c>
      <c r="D162" s="15">
        <v>407</v>
      </c>
      <c r="E162" s="15">
        <v>319</v>
      </c>
      <c r="F162" s="15">
        <v>111000</v>
      </c>
      <c r="G162" s="15">
        <v>126</v>
      </c>
    </row>
    <row r="163" spans="1:7" ht="12.75">
      <c r="A163" s="11"/>
      <c r="C163" s="15"/>
      <c r="D163" s="15"/>
      <c r="E163" s="15"/>
      <c r="F163" s="15"/>
      <c r="G163" s="15"/>
    </row>
    <row r="164" spans="1:7" ht="12.75">
      <c r="A164" s="11" t="s">
        <v>465</v>
      </c>
      <c r="B164" s="11" t="s">
        <v>10</v>
      </c>
      <c r="C164" s="15">
        <v>1402</v>
      </c>
      <c r="D164" s="15">
        <v>401</v>
      </c>
      <c r="E164" s="15">
        <v>264</v>
      </c>
      <c r="F164" s="15"/>
      <c r="G164" s="18">
        <v>17.6</v>
      </c>
    </row>
    <row r="165" spans="1:7" ht="12.75">
      <c r="A165" s="11"/>
      <c r="B165" s="11" t="s">
        <v>1256</v>
      </c>
      <c r="C165" s="18"/>
      <c r="D165" s="18"/>
      <c r="E165" s="18"/>
      <c r="F165" s="18"/>
      <c r="G165" s="18"/>
    </row>
    <row r="166" spans="2:7" ht="12.75">
      <c r="B166" t="s">
        <v>827</v>
      </c>
      <c r="C166" s="15">
        <v>1402</v>
      </c>
      <c r="D166" s="15">
        <v>401</v>
      </c>
      <c r="E166" s="15">
        <v>264</v>
      </c>
      <c r="F166" s="15">
        <v>110500</v>
      </c>
      <c r="G166" s="15">
        <v>17.6</v>
      </c>
    </row>
    <row r="167" spans="3:7" ht="12.75">
      <c r="C167" s="15"/>
      <c r="D167" s="15"/>
      <c r="E167" s="15"/>
      <c r="F167" s="15"/>
      <c r="G167" s="15"/>
    </row>
    <row r="168" spans="3:7" ht="12.75">
      <c r="C168" s="15"/>
      <c r="D168" s="15"/>
      <c r="E168" s="15"/>
      <c r="F168" s="15"/>
      <c r="G168" s="15"/>
    </row>
    <row r="169" spans="1:7" ht="12.75">
      <c r="A169" s="11" t="s">
        <v>467</v>
      </c>
      <c r="B169" s="11" t="s">
        <v>1230</v>
      </c>
      <c r="C169" s="15">
        <v>1501</v>
      </c>
      <c r="D169" s="15">
        <v>410</v>
      </c>
      <c r="E169" s="15">
        <v>280</v>
      </c>
      <c r="F169" s="15"/>
      <c r="G169" s="18">
        <v>1207.1</v>
      </c>
    </row>
    <row r="170" spans="1:7" ht="12.75">
      <c r="A170" s="14"/>
      <c r="B170" s="14" t="s">
        <v>166</v>
      </c>
      <c r="C170" s="24">
        <v>1501</v>
      </c>
      <c r="D170" s="24">
        <v>410</v>
      </c>
      <c r="E170" s="24">
        <v>280</v>
      </c>
      <c r="F170" s="24">
        <v>111000</v>
      </c>
      <c r="G170" s="24">
        <v>526.1</v>
      </c>
    </row>
    <row r="171" spans="1:7" ht="12.75">
      <c r="A171" s="14"/>
      <c r="B171" s="14" t="s">
        <v>458</v>
      </c>
      <c r="C171" s="24">
        <v>1501</v>
      </c>
      <c r="D171" s="24">
        <v>410</v>
      </c>
      <c r="E171" s="24">
        <v>280</v>
      </c>
      <c r="F171" s="24"/>
      <c r="G171" s="24">
        <v>681</v>
      </c>
    </row>
    <row r="172" spans="2:7" ht="12.75">
      <c r="B172" t="s">
        <v>485</v>
      </c>
      <c r="C172" s="15"/>
      <c r="D172" s="15"/>
      <c r="E172" s="15"/>
      <c r="F172" s="15"/>
      <c r="G172" s="15"/>
    </row>
    <row r="173" spans="2:7" ht="12.75">
      <c r="B173" t="s">
        <v>866</v>
      </c>
      <c r="C173" s="15">
        <v>1501</v>
      </c>
      <c r="D173" s="15">
        <v>410</v>
      </c>
      <c r="E173" s="15">
        <v>280</v>
      </c>
      <c r="F173" s="15">
        <v>110100</v>
      </c>
      <c r="G173" s="15">
        <v>206.4</v>
      </c>
    </row>
    <row r="174" spans="2:7" ht="12.75">
      <c r="B174" t="s">
        <v>300</v>
      </c>
      <c r="C174" s="15">
        <v>1501</v>
      </c>
      <c r="D174" s="15">
        <v>410</v>
      </c>
      <c r="E174" s="15">
        <v>280</v>
      </c>
      <c r="F174" s="15">
        <v>110200</v>
      </c>
      <c r="G174" s="15">
        <v>65.2</v>
      </c>
    </row>
    <row r="175" spans="2:7" ht="12.75">
      <c r="B175" t="s">
        <v>216</v>
      </c>
      <c r="C175" s="15">
        <v>1501</v>
      </c>
      <c r="D175" s="15">
        <v>410</v>
      </c>
      <c r="E175" s="15">
        <v>280</v>
      </c>
      <c r="F175" s="15">
        <v>110400</v>
      </c>
      <c r="G175" s="15">
        <v>1.6</v>
      </c>
    </row>
    <row r="176" spans="2:7" ht="12.75">
      <c r="B176" t="s">
        <v>860</v>
      </c>
      <c r="C176" s="15">
        <v>1501</v>
      </c>
      <c r="D176" s="15">
        <v>410</v>
      </c>
      <c r="E176" s="15">
        <v>280</v>
      </c>
      <c r="F176" s="15">
        <v>110600</v>
      </c>
      <c r="G176" s="15">
        <v>8.6</v>
      </c>
    </row>
    <row r="177" spans="2:7" ht="12.75">
      <c r="B177" t="s">
        <v>861</v>
      </c>
      <c r="C177" s="15">
        <v>1501</v>
      </c>
      <c r="D177" s="15">
        <v>410</v>
      </c>
      <c r="E177" s="15">
        <v>280</v>
      </c>
      <c r="F177" s="15">
        <v>110700</v>
      </c>
      <c r="G177" s="15">
        <v>365.4</v>
      </c>
    </row>
    <row r="178" spans="2:7" ht="12.75">
      <c r="B178" t="s">
        <v>1227</v>
      </c>
      <c r="C178" s="15"/>
      <c r="D178" s="15"/>
      <c r="E178" s="15"/>
      <c r="F178" s="15"/>
      <c r="G178" s="15"/>
    </row>
    <row r="179" spans="2:7" ht="12.75">
      <c r="B179" t="s">
        <v>633</v>
      </c>
      <c r="C179" s="15">
        <v>1501</v>
      </c>
      <c r="D179" s="15">
        <v>410</v>
      </c>
      <c r="E179" s="15">
        <v>280</v>
      </c>
      <c r="F179" s="15">
        <v>111000</v>
      </c>
      <c r="G179" s="15">
        <v>33.8</v>
      </c>
    </row>
    <row r="180" spans="3:7" ht="12.75">
      <c r="C180" s="15"/>
      <c r="D180" s="15"/>
      <c r="E180" s="15"/>
      <c r="F180" s="15"/>
      <c r="G180" s="15"/>
    </row>
    <row r="181" spans="1:7" ht="12.75">
      <c r="A181" s="11" t="s">
        <v>468</v>
      </c>
      <c r="B181" s="11" t="s">
        <v>460</v>
      </c>
      <c r="C181" s="18">
        <v>1501</v>
      </c>
      <c r="D181" s="18">
        <v>410</v>
      </c>
      <c r="E181" s="18">
        <v>280</v>
      </c>
      <c r="F181" s="18"/>
      <c r="G181" s="18">
        <v>100.4</v>
      </c>
    </row>
    <row r="182" spans="2:7" ht="12.75">
      <c r="B182" t="s">
        <v>485</v>
      </c>
      <c r="C182" s="15"/>
      <c r="D182" s="15"/>
      <c r="E182" s="15"/>
      <c r="F182" s="15"/>
      <c r="G182" s="15"/>
    </row>
    <row r="183" spans="2:7" ht="12.75">
      <c r="B183" t="s">
        <v>866</v>
      </c>
      <c r="C183" s="15">
        <v>1501</v>
      </c>
      <c r="D183" s="15">
        <v>410</v>
      </c>
      <c r="E183" s="15">
        <v>280</v>
      </c>
      <c r="F183" s="15">
        <v>110100</v>
      </c>
      <c r="G183" s="15">
        <v>40.5</v>
      </c>
    </row>
    <row r="184" spans="2:7" ht="12.75">
      <c r="B184" t="s">
        <v>300</v>
      </c>
      <c r="C184" s="15">
        <v>1501</v>
      </c>
      <c r="D184" s="15">
        <v>410</v>
      </c>
      <c r="E184" s="15">
        <v>280</v>
      </c>
      <c r="F184" s="15">
        <v>110200</v>
      </c>
      <c r="G184" s="15">
        <v>14.3</v>
      </c>
    </row>
    <row r="185" spans="2:7" ht="12.75">
      <c r="B185" t="s">
        <v>856</v>
      </c>
      <c r="C185" s="15"/>
      <c r="D185" s="15"/>
      <c r="E185" s="15"/>
      <c r="F185" s="15"/>
      <c r="G185" s="15"/>
    </row>
    <row r="186" spans="2:7" ht="12.75">
      <c r="B186" t="s">
        <v>857</v>
      </c>
      <c r="C186" s="15">
        <v>1501</v>
      </c>
      <c r="D186" s="15">
        <v>410</v>
      </c>
      <c r="E186" s="15">
        <v>280</v>
      </c>
      <c r="F186" s="15">
        <v>110300</v>
      </c>
      <c r="G186" s="15">
        <v>40.4</v>
      </c>
    </row>
    <row r="187" spans="2:7" ht="12.75">
      <c r="B187" t="s">
        <v>216</v>
      </c>
      <c r="C187" s="15">
        <v>1501</v>
      </c>
      <c r="D187" s="15">
        <v>410</v>
      </c>
      <c r="E187" s="15">
        <v>280</v>
      </c>
      <c r="F187" s="15">
        <v>110400</v>
      </c>
      <c r="G187" s="15">
        <v>0.7</v>
      </c>
    </row>
    <row r="188" spans="2:7" ht="12.75">
      <c r="B188" t="s">
        <v>860</v>
      </c>
      <c r="C188" s="15">
        <v>1501</v>
      </c>
      <c r="D188" s="15">
        <v>410</v>
      </c>
      <c r="E188" s="15">
        <v>280</v>
      </c>
      <c r="F188" s="15">
        <v>110600</v>
      </c>
      <c r="G188" s="15">
        <v>3.5</v>
      </c>
    </row>
    <row r="189" spans="2:7" ht="12.75">
      <c r="B189" t="s">
        <v>1227</v>
      </c>
      <c r="C189" s="15"/>
      <c r="D189" s="15"/>
      <c r="E189" s="15"/>
      <c r="F189" s="15"/>
      <c r="G189" s="15"/>
    </row>
    <row r="190" spans="2:7" ht="12.75">
      <c r="B190" t="s">
        <v>773</v>
      </c>
      <c r="C190" s="15">
        <v>1501</v>
      </c>
      <c r="D190" s="15">
        <v>410</v>
      </c>
      <c r="E190" s="15">
        <v>280</v>
      </c>
      <c r="F190" s="15">
        <v>111000</v>
      </c>
      <c r="G190" s="15">
        <v>1</v>
      </c>
    </row>
    <row r="191" spans="3:7" ht="12.75">
      <c r="C191" s="15"/>
      <c r="D191" s="15"/>
      <c r="E191" s="15"/>
      <c r="F191" s="15"/>
      <c r="G191" s="15"/>
    </row>
    <row r="192" spans="1:7" ht="12.75">
      <c r="A192" s="11" t="s">
        <v>469</v>
      </c>
      <c r="B192" s="11" t="s">
        <v>828</v>
      </c>
      <c r="C192" s="18">
        <v>1501</v>
      </c>
      <c r="D192" s="18">
        <v>410</v>
      </c>
      <c r="E192" s="18">
        <v>280</v>
      </c>
      <c r="F192" s="18"/>
      <c r="G192" s="18">
        <v>10</v>
      </c>
    </row>
    <row r="193" spans="2:7" ht="12.75">
      <c r="B193" t="s">
        <v>485</v>
      </c>
      <c r="C193" s="15"/>
      <c r="D193" s="15"/>
      <c r="E193" s="15"/>
      <c r="F193" s="15"/>
      <c r="G193" s="15"/>
    </row>
    <row r="194" spans="2:7" ht="12.75">
      <c r="B194" t="s">
        <v>1227</v>
      </c>
      <c r="C194" s="15"/>
      <c r="D194" s="15"/>
      <c r="E194" s="15"/>
      <c r="F194" s="15"/>
      <c r="G194" s="15"/>
    </row>
    <row r="195" spans="1:7" ht="12.75">
      <c r="A195" s="11"/>
      <c r="B195" t="s">
        <v>773</v>
      </c>
      <c r="C195" s="15">
        <v>1501</v>
      </c>
      <c r="D195" s="15">
        <v>410</v>
      </c>
      <c r="E195" s="15">
        <v>280</v>
      </c>
      <c r="F195" s="24">
        <v>111000</v>
      </c>
      <c r="G195" s="24">
        <v>10</v>
      </c>
    </row>
    <row r="196" spans="3:7" ht="12.75">
      <c r="C196" s="15"/>
      <c r="D196" s="15"/>
      <c r="E196" s="15"/>
      <c r="F196" s="15"/>
      <c r="G196" s="15"/>
    </row>
    <row r="197" spans="1:7" ht="12.75">
      <c r="A197" s="11" t="s">
        <v>473</v>
      </c>
      <c r="B197" s="11" t="s">
        <v>464</v>
      </c>
      <c r="C197" s="18">
        <v>1501</v>
      </c>
      <c r="D197" s="18">
        <v>410</v>
      </c>
      <c r="E197" s="18">
        <v>283</v>
      </c>
      <c r="F197" s="18"/>
      <c r="G197" s="18">
        <v>71.4</v>
      </c>
    </row>
    <row r="198" spans="2:7" ht="12.75">
      <c r="B198" t="s">
        <v>485</v>
      </c>
      <c r="C198" s="15"/>
      <c r="D198" s="15"/>
      <c r="E198" s="15"/>
      <c r="F198" s="15"/>
      <c r="G198" s="15"/>
    </row>
    <row r="199" spans="2:7" ht="12.75">
      <c r="B199" t="s">
        <v>866</v>
      </c>
      <c r="C199" s="15">
        <v>1501</v>
      </c>
      <c r="D199" s="15">
        <v>410</v>
      </c>
      <c r="E199" s="15">
        <v>283</v>
      </c>
      <c r="F199" s="15">
        <v>110100</v>
      </c>
      <c r="G199" s="15">
        <v>34.8</v>
      </c>
    </row>
    <row r="200" spans="2:7" ht="12.75">
      <c r="B200" t="s">
        <v>300</v>
      </c>
      <c r="C200" s="15">
        <v>1501</v>
      </c>
      <c r="D200" s="15">
        <v>410</v>
      </c>
      <c r="E200" s="15">
        <v>283</v>
      </c>
      <c r="F200" s="15">
        <v>110200</v>
      </c>
      <c r="G200" s="15">
        <v>20.3</v>
      </c>
    </row>
    <row r="201" spans="2:7" ht="12.75">
      <c r="B201" t="s">
        <v>856</v>
      </c>
      <c r="C201" s="15"/>
      <c r="D201" s="15"/>
      <c r="E201" s="15"/>
      <c r="F201" s="15"/>
      <c r="G201" s="15"/>
    </row>
    <row r="202" spans="2:7" ht="12.75">
      <c r="B202" t="s">
        <v>857</v>
      </c>
      <c r="C202" s="15">
        <v>1501</v>
      </c>
      <c r="D202" s="15">
        <v>410</v>
      </c>
      <c r="E202" s="15">
        <v>283</v>
      </c>
      <c r="F202" s="15">
        <v>110300</v>
      </c>
      <c r="G202" s="15">
        <v>0.3</v>
      </c>
    </row>
    <row r="203" spans="2:7" ht="12.75">
      <c r="B203" t="s">
        <v>860</v>
      </c>
      <c r="C203" s="15">
        <v>1501</v>
      </c>
      <c r="D203" s="15">
        <v>410</v>
      </c>
      <c r="E203" s="15">
        <v>283</v>
      </c>
      <c r="F203" s="15">
        <v>110600</v>
      </c>
      <c r="G203" s="15">
        <v>2.8</v>
      </c>
    </row>
    <row r="204" spans="2:7" ht="12.75">
      <c r="B204" t="s">
        <v>861</v>
      </c>
      <c r="C204" s="15">
        <v>1501</v>
      </c>
      <c r="D204" s="15">
        <v>410</v>
      </c>
      <c r="E204" s="15">
        <v>283</v>
      </c>
      <c r="F204" s="15">
        <v>110700</v>
      </c>
      <c r="G204" s="15">
        <v>10</v>
      </c>
    </row>
    <row r="205" spans="2:7" ht="12.75">
      <c r="B205" t="s">
        <v>1227</v>
      </c>
      <c r="C205" s="15"/>
      <c r="D205" s="15"/>
      <c r="E205" s="15"/>
      <c r="F205" s="15"/>
      <c r="G205" s="15"/>
    </row>
    <row r="206" spans="1:7" ht="12.75">
      <c r="A206" s="11"/>
      <c r="B206" t="s">
        <v>773</v>
      </c>
      <c r="C206" s="15">
        <v>1501</v>
      </c>
      <c r="D206" s="15">
        <v>410</v>
      </c>
      <c r="E206" s="15">
        <v>283</v>
      </c>
      <c r="F206" s="15">
        <v>111000</v>
      </c>
      <c r="G206" s="24">
        <v>3.2</v>
      </c>
    </row>
    <row r="207" spans="3:7" ht="12.75">
      <c r="C207" s="15"/>
      <c r="D207" s="15"/>
      <c r="E207" s="15"/>
      <c r="F207" s="15"/>
      <c r="G207" s="15"/>
    </row>
    <row r="208" spans="1:7" ht="12.75">
      <c r="A208" s="11" t="s">
        <v>474</v>
      </c>
      <c r="B208" s="11" t="s">
        <v>588</v>
      </c>
      <c r="C208" s="15"/>
      <c r="D208" s="15"/>
      <c r="E208" s="15"/>
      <c r="F208" s="15"/>
      <c r="G208" s="15"/>
    </row>
    <row r="209" spans="1:7" ht="12.75">
      <c r="A209" s="11"/>
      <c r="B209" s="11" t="s">
        <v>1228</v>
      </c>
      <c r="C209" s="18">
        <v>1501</v>
      </c>
      <c r="D209" s="18">
        <v>410</v>
      </c>
      <c r="E209" s="18">
        <v>284</v>
      </c>
      <c r="F209" s="18"/>
      <c r="G209" s="15">
        <v>1366</v>
      </c>
    </row>
    <row r="210" spans="2:7" ht="12.75">
      <c r="B210" t="s">
        <v>485</v>
      </c>
      <c r="C210" s="15"/>
      <c r="D210" s="15"/>
      <c r="E210" s="15"/>
      <c r="F210" s="15"/>
      <c r="G210" s="15"/>
    </row>
    <row r="211" spans="2:7" ht="12.75">
      <c r="B211" t="s">
        <v>866</v>
      </c>
      <c r="C211" s="15">
        <v>1501</v>
      </c>
      <c r="D211" s="15">
        <v>410</v>
      </c>
      <c r="E211" s="15">
        <v>284</v>
      </c>
      <c r="F211" s="15">
        <v>110100</v>
      </c>
      <c r="G211" s="15">
        <v>805.6</v>
      </c>
    </row>
    <row r="212" spans="2:7" ht="12.75">
      <c r="B212" t="s">
        <v>300</v>
      </c>
      <c r="C212" s="15">
        <v>1501</v>
      </c>
      <c r="D212" s="15">
        <v>410</v>
      </c>
      <c r="E212" s="15">
        <v>284</v>
      </c>
      <c r="F212" s="15">
        <v>110200</v>
      </c>
      <c r="G212" s="15">
        <v>287</v>
      </c>
    </row>
    <row r="213" spans="2:7" ht="12.75">
      <c r="B213" t="s">
        <v>856</v>
      </c>
      <c r="C213" s="15"/>
      <c r="D213" s="15"/>
      <c r="E213" s="15"/>
      <c r="F213" s="15"/>
      <c r="G213" s="15"/>
    </row>
    <row r="214" spans="2:7" ht="12.75">
      <c r="B214" t="s">
        <v>857</v>
      </c>
      <c r="C214" s="15">
        <v>1501</v>
      </c>
      <c r="D214" s="15">
        <v>410</v>
      </c>
      <c r="E214" s="15">
        <v>284</v>
      </c>
      <c r="F214" s="15">
        <v>110300</v>
      </c>
      <c r="G214" s="15">
        <v>5.3</v>
      </c>
    </row>
    <row r="215" spans="2:7" ht="12.75">
      <c r="B215" t="s">
        <v>216</v>
      </c>
      <c r="C215" s="15">
        <v>1501</v>
      </c>
      <c r="D215" s="15">
        <v>410</v>
      </c>
      <c r="E215" s="15">
        <v>284</v>
      </c>
      <c r="F215" s="15">
        <v>110400</v>
      </c>
      <c r="G215" s="15">
        <v>1.5</v>
      </c>
    </row>
    <row r="216" spans="2:7" ht="12.75">
      <c r="B216" t="s">
        <v>860</v>
      </c>
      <c r="C216" s="15">
        <v>1501</v>
      </c>
      <c r="D216" s="15">
        <v>410</v>
      </c>
      <c r="E216" s="15">
        <v>284</v>
      </c>
      <c r="F216" s="15">
        <v>110600</v>
      </c>
      <c r="G216" s="15">
        <v>9.4</v>
      </c>
    </row>
    <row r="217" spans="2:7" ht="12.75">
      <c r="B217" t="s">
        <v>861</v>
      </c>
      <c r="C217" s="15">
        <v>1501</v>
      </c>
      <c r="D217" s="15">
        <v>410</v>
      </c>
      <c r="E217" s="15">
        <v>284</v>
      </c>
      <c r="F217" s="15">
        <v>110700</v>
      </c>
      <c r="G217" s="15">
        <v>63.8</v>
      </c>
    </row>
    <row r="218" spans="2:7" ht="12.75">
      <c r="B218" t="s">
        <v>1227</v>
      </c>
      <c r="C218" s="15"/>
      <c r="D218" s="15"/>
      <c r="E218" s="15"/>
      <c r="F218" s="15"/>
      <c r="G218" s="15"/>
    </row>
    <row r="219" spans="2:7" ht="12.75">
      <c r="B219" t="s">
        <v>633</v>
      </c>
      <c r="C219" s="15">
        <v>1501</v>
      </c>
      <c r="D219" s="15">
        <v>410</v>
      </c>
      <c r="E219" s="15">
        <v>284</v>
      </c>
      <c r="F219" s="15">
        <v>111000</v>
      </c>
      <c r="G219" s="15">
        <v>193.4</v>
      </c>
    </row>
    <row r="220" spans="3:7" ht="12.75">
      <c r="C220" s="15"/>
      <c r="D220" s="15"/>
      <c r="E220" s="15"/>
      <c r="F220" s="15"/>
      <c r="G220" s="15"/>
    </row>
    <row r="221" spans="1:7" s="11" customFormat="1" ht="12.75">
      <c r="A221" s="11" t="s">
        <v>475</v>
      </c>
      <c r="B221" s="11" t="s">
        <v>829</v>
      </c>
      <c r="C221" s="18">
        <v>1501</v>
      </c>
      <c r="D221" s="18">
        <v>410</v>
      </c>
      <c r="E221" s="18">
        <v>284</v>
      </c>
      <c r="F221" s="18"/>
      <c r="G221" s="18">
        <v>159.3</v>
      </c>
    </row>
    <row r="222" spans="2:7" ht="12.75">
      <c r="B222" t="s">
        <v>485</v>
      </c>
      <c r="C222" s="15"/>
      <c r="D222" s="15"/>
      <c r="E222" s="15"/>
      <c r="F222" s="15"/>
      <c r="G222" s="15"/>
    </row>
    <row r="223" spans="2:7" ht="12.75">
      <c r="B223" t="s">
        <v>866</v>
      </c>
      <c r="C223" s="15">
        <v>1501</v>
      </c>
      <c r="D223" s="15">
        <v>410</v>
      </c>
      <c r="E223" s="15">
        <v>284</v>
      </c>
      <c r="F223" s="15">
        <v>110100</v>
      </c>
      <c r="G223" s="15">
        <v>105.6</v>
      </c>
    </row>
    <row r="224" spans="2:7" ht="12.75">
      <c r="B224" t="s">
        <v>300</v>
      </c>
      <c r="C224" s="15">
        <v>1501</v>
      </c>
      <c r="D224" s="15">
        <v>410</v>
      </c>
      <c r="E224" s="15">
        <v>284</v>
      </c>
      <c r="F224" s="15">
        <v>110200</v>
      </c>
      <c r="G224" s="15">
        <v>33.5</v>
      </c>
    </row>
    <row r="225" spans="2:7" ht="12.75">
      <c r="B225" t="s">
        <v>856</v>
      </c>
      <c r="C225" s="15"/>
      <c r="D225" s="15"/>
      <c r="E225" s="15"/>
      <c r="F225" s="15"/>
      <c r="G225" s="15"/>
    </row>
    <row r="226" spans="2:7" ht="12.75">
      <c r="B226" t="s">
        <v>857</v>
      </c>
      <c r="C226" s="15">
        <v>1501</v>
      </c>
      <c r="D226" s="15">
        <v>410</v>
      </c>
      <c r="E226" s="15">
        <v>284</v>
      </c>
      <c r="F226" s="15">
        <v>110300</v>
      </c>
      <c r="G226" s="15">
        <v>0.7</v>
      </c>
    </row>
    <row r="227" spans="2:7" ht="12.75">
      <c r="B227" t="s">
        <v>216</v>
      </c>
      <c r="C227" s="15">
        <v>1501</v>
      </c>
      <c r="D227" s="15">
        <v>410</v>
      </c>
      <c r="E227" s="15">
        <v>284</v>
      </c>
      <c r="F227" s="15">
        <v>110400</v>
      </c>
      <c r="G227" s="15">
        <v>0.2</v>
      </c>
    </row>
    <row r="228" spans="2:7" ht="12.75">
      <c r="B228" t="s">
        <v>860</v>
      </c>
      <c r="C228" s="15">
        <v>1501</v>
      </c>
      <c r="D228" s="15">
        <v>410</v>
      </c>
      <c r="E228" s="15">
        <v>284</v>
      </c>
      <c r="F228" s="15">
        <v>110600</v>
      </c>
      <c r="G228" s="15">
        <v>2.3</v>
      </c>
    </row>
    <row r="229" spans="2:7" ht="12.75">
      <c r="B229" t="s">
        <v>861</v>
      </c>
      <c r="C229" s="15">
        <v>1501</v>
      </c>
      <c r="D229" s="15">
        <v>410</v>
      </c>
      <c r="E229" s="15">
        <v>284</v>
      </c>
      <c r="F229" s="15">
        <v>110700</v>
      </c>
      <c r="G229" s="15">
        <v>11.2</v>
      </c>
    </row>
    <row r="230" spans="2:7" ht="12.75">
      <c r="B230" t="s">
        <v>1227</v>
      </c>
      <c r="C230" s="15"/>
      <c r="D230" s="15"/>
      <c r="E230" s="15"/>
      <c r="F230" s="15"/>
      <c r="G230" s="15"/>
    </row>
    <row r="231" spans="2:7" ht="12.75">
      <c r="B231" t="s">
        <v>633</v>
      </c>
      <c r="C231" s="15">
        <v>1501</v>
      </c>
      <c r="D231" s="15">
        <v>410</v>
      </c>
      <c r="E231" s="15">
        <v>284</v>
      </c>
      <c r="F231" s="15">
        <v>111000</v>
      </c>
      <c r="G231" s="15">
        <v>5.8</v>
      </c>
    </row>
    <row r="232" spans="3:7" ht="12.75">
      <c r="C232" s="15"/>
      <c r="D232" s="15"/>
      <c r="E232" s="15"/>
      <c r="F232" s="15"/>
      <c r="G232" s="15"/>
    </row>
    <row r="233" spans="1:7" s="11" customFormat="1" ht="12.75">
      <c r="A233" s="11" t="s">
        <v>476</v>
      </c>
      <c r="B233" s="11" t="s">
        <v>462</v>
      </c>
      <c r="C233" s="18">
        <v>1501</v>
      </c>
      <c r="D233" s="18">
        <v>412</v>
      </c>
      <c r="E233" s="18">
        <v>287</v>
      </c>
      <c r="F233" s="18"/>
      <c r="G233" s="18">
        <v>163.4</v>
      </c>
    </row>
    <row r="234" spans="2:7" ht="12.75">
      <c r="B234" t="s">
        <v>161</v>
      </c>
      <c r="C234" s="15"/>
      <c r="D234" s="15"/>
      <c r="E234" s="15"/>
      <c r="F234" s="15"/>
      <c r="G234" s="15"/>
    </row>
    <row r="235" spans="2:7" ht="12.75">
      <c r="B235" t="s">
        <v>866</v>
      </c>
      <c r="C235" s="15">
        <v>1501</v>
      </c>
      <c r="D235" s="15">
        <v>412</v>
      </c>
      <c r="E235" s="15">
        <v>287</v>
      </c>
      <c r="F235" s="15">
        <v>110100</v>
      </c>
      <c r="G235" s="15">
        <v>126.2</v>
      </c>
    </row>
    <row r="236" spans="2:7" ht="12.75">
      <c r="B236" t="s">
        <v>300</v>
      </c>
      <c r="C236" s="15">
        <v>1501</v>
      </c>
      <c r="D236" s="15">
        <v>412</v>
      </c>
      <c r="E236" s="15">
        <v>287</v>
      </c>
      <c r="F236" s="15">
        <v>110200</v>
      </c>
      <c r="G236" s="15">
        <v>37.2</v>
      </c>
    </row>
    <row r="237" spans="2:7" ht="12.75">
      <c r="B237" t="s">
        <v>856</v>
      </c>
      <c r="C237" s="15"/>
      <c r="D237" s="15"/>
      <c r="E237" s="15"/>
      <c r="F237" s="15"/>
      <c r="G237" s="15"/>
    </row>
    <row r="238" spans="2:7" ht="12.75">
      <c r="B238" t="s">
        <v>857</v>
      </c>
      <c r="C238" s="15">
        <v>1501</v>
      </c>
      <c r="D238" s="15">
        <v>412</v>
      </c>
      <c r="E238" s="15">
        <v>287</v>
      </c>
      <c r="F238" s="15">
        <v>110300</v>
      </c>
      <c r="G238" s="15"/>
    </row>
    <row r="239" spans="3:7" ht="12.75">
      <c r="C239" s="15"/>
      <c r="D239" s="15"/>
      <c r="E239" s="15"/>
      <c r="F239" s="15"/>
      <c r="G239" s="15"/>
    </row>
    <row r="240" spans="1:7" ht="12.75">
      <c r="A240" s="11" t="s">
        <v>641</v>
      </c>
      <c r="B240" s="11" t="s">
        <v>1080</v>
      </c>
      <c r="C240" s="18">
        <v>1801</v>
      </c>
      <c r="D240" s="18">
        <v>440</v>
      </c>
      <c r="E240" s="18">
        <v>318</v>
      </c>
      <c r="F240" s="18"/>
      <c r="G240" s="15">
        <v>231.5</v>
      </c>
    </row>
    <row r="241" spans="2:7" ht="12.75">
      <c r="B241" t="s">
        <v>380</v>
      </c>
      <c r="C241" s="15"/>
      <c r="D241" s="15"/>
      <c r="E241" s="15"/>
      <c r="F241" s="15"/>
      <c r="G241" s="15"/>
    </row>
    <row r="242" spans="2:7" ht="12.75">
      <c r="B242" t="s">
        <v>1037</v>
      </c>
      <c r="C242" s="15">
        <v>1801</v>
      </c>
      <c r="D242" s="15">
        <v>440</v>
      </c>
      <c r="E242" s="15">
        <v>318</v>
      </c>
      <c r="F242" s="15">
        <v>110100</v>
      </c>
      <c r="G242" s="15">
        <v>142.7</v>
      </c>
    </row>
    <row r="243" spans="2:7" ht="12.75">
      <c r="B243" t="s">
        <v>538</v>
      </c>
      <c r="C243" s="15">
        <v>1801</v>
      </c>
      <c r="D243" s="15">
        <v>440</v>
      </c>
      <c r="E243" s="15">
        <v>318</v>
      </c>
      <c r="F243" s="15">
        <v>110200</v>
      </c>
      <c r="G243" s="15">
        <v>62.2</v>
      </c>
    </row>
    <row r="244" spans="2:7" ht="12.75">
      <c r="B244" t="s">
        <v>449</v>
      </c>
      <c r="C244" s="15"/>
      <c r="D244" s="15"/>
      <c r="E244" s="15"/>
      <c r="F244" s="15"/>
      <c r="G244" s="15"/>
    </row>
    <row r="245" spans="2:7" ht="12.75">
      <c r="B245" t="s">
        <v>1031</v>
      </c>
      <c r="C245" s="15">
        <v>1801</v>
      </c>
      <c r="D245" s="15">
        <v>440</v>
      </c>
      <c r="E245" s="15">
        <v>318</v>
      </c>
      <c r="F245" s="15">
        <v>110300</v>
      </c>
      <c r="G245" s="15">
        <v>10.2</v>
      </c>
    </row>
    <row r="246" spans="2:7" ht="12.75">
      <c r="B246" t="s">
        <v>775</v>
      </c>
      <c r="C246" s="15"/>
      <c r="D246" s="15"/>
      <c r="E246" s="15"/>
      <c r="F246" s="15"/>
      <c r="G246" s="15"/>
    </row>
    <row r="247" spans="2:7" ht="12.75">
      <c r="B247" t="s">
        <v>451</v>
      </c>
      <c r="C247" s="15">
        <v>1801</v>
      </c>
      <c r="D247" s="15">
        <v>440</v>
      </c>
      <c r="E247" s="15">
        <v>318</v>
      </c>
      <c r="F247" s="15">
        <v>110400</v>
      </c>
      <c r="G247" s="15"/>
    </row>
    <row r="248" spans="2:7" ht="12.75">
      <c r="B248" t="s">
        <v>1022</v>
      </c>
      <c r="C248" s="15">
        <v>1801</v>
      </c>
      <c r="D248" s="15">
        <v>440</v>
      </c>
      <c r="E248" s="15">
        <v>318</v>
      </c>
      <c r="F248" s="15">
        <v>110700</v>
      </c>
      <c r="G248" s="15">
        <v>5.1</v>
      </c>
    </row>
    <row r="249" spans="2:7" ht="12.75">
      <c r="B249" t="s">
        <v>1033</v>
      </c>
      <c r="C249" s="15"/>
      <c r="D249" s="15"/>
      <c r="E249" s="15"/>
      <c r="F249" s="15"/>
      <c r="G249" s="15"/>
    </row>
    <row r="250" spans="2:7" ht="12.75">
      <c r="B250" t="s">
        <v>506</v>
      </c>
      <c r="C250" s="15">
        <v>1801</v>
      </c>
      <c r="D250" s="15">
        <v>440</v>
      </c>
      <c r="E250" s="15">
        <v>318</v>
      </c>
      <c r="F250" s="15">
        <v>111000</v>
      </c>
      <c r="G250" s="15">
        <v>11.3</v>
      </c>
    </row>
    <row r="251" spans="3:7" ht="12.75">
      <c r="C251" s="15"/>
      <c r="D251" s="15"/>
      <c r="E251" s="15"/>
      <c r="F251" s="15"/>
      <c r="G251" s="15"/>
    </row>
    <row r="252" spans="1:7" s="11" customFormat="1" ht="12.75">
      <c r="A252" s="11" t="s">
        <v>759</v>
      </c>
      <c r="B252" s="11" t="s">
        <v>830</v>
      </c>
      <c r="C252" s="18">
        <v>1801</v>
      </c>
      <c r="D252" s="18">
        <v>440</v>
      </c>
      <c r="E252" s="18">
        <v>318</v>
      </c>
      <c r="F252" s="18"/>
      <c r="G252" s="18">
        <v>948.8</v>
      </c>
    </row>
    <row r="253" spans="2:7" ht="12.75">
      <c r="B253" t="s">
        <v>380</v>
      </c>
      <c r="C253" s="15"/>
      <c r="D253" s="15"/>
      <c r="E253" s="15"/>
      <c r="F253" s="15"/>
      <c r="G253" s="15"/>
    </row>
    <row r="254" spans="2:7" ht="12.75">
      <c r="B254" t="s">
        <v>1037</v>
      </c>
      <c r="C254" s="15">
        <v>1801</v>
      </c>
      <c r="D254" s="15">
        <v>440</v>
      </c>
      <c r="E254" s="15">
        <v>318</v>
      </c>
      <c r="F254" s="15">
        <v>110100</v>
      </c>
      <c r="G254" s="15">
        <v>671.2</v>
      </c>
    </row>
    <row r="255" spans="2:7" ht="12.75">
      <c r="B255" t="s">
        <v>538</v>
      </c>
      <c r="C255" s="15">
        <v>1801</v>
      </c>
      <c r="D255" s="15">
        <v>440</v>
      </c>
      <c r="E255" s="15">
        <v>318</v>
      </c>
      <c r="F255" s="15">
        <v>110200</v>
      </c>
      <c r="G255" s="15">
        <v>236.8</v>
      </c>
    </row>
    <row r="256" spans="2:7" ht="12.75">
      <c r="B256" t="s">
        <v>449</v>
      </c>
      <c r="C256" s="15"/>
      <c r="D256" s="15"/>
      <c r="E256" s="15"/>
      <c r="F256" s="15"/>
      <c r="G256" s="15"/>
    </row>
    <row r="257" spans="2:7" ht="12.75">
      <c r="B257" t="s">
        <v>1031</v>
      </c>
      <c r="C257" s="15">
        <v>1801</v>
      </c>
      <c r="D257" s="15">
        <v>440</v>
      </c>
      <c r="E257" s="15">
        <v>318</v>
      </c>
      <c r="F257" s="15">
        <v>110300</v>
      </c>
      <c r="G257" s="15">
        <v>25.5</v>
      </c>
    </row>
    <row r="258" spans="2:7" ht="12.75">
      <c r="B258" t="s">
        <v>775</v>
      </c>
      <c r="C258" s="15"/>
      <c r="D258" s="15"/>
      <c r="E258" s="15"/>
      <c r="F258" s="15"/>
      <c r="G258" s="15"/>
    </row>
    <row r="259" spans="2:8" ht="12.75">
      <c r="B259" t="s">
        <v>451</v>
      </c>
      <c r="C259" s="15">
        <v>1801</v>
      </c>
      <c r="D259" s="15">
        <v>440</v>
      </c>
      <c r="E259" s="15">
        <v>318</v>
      </c>
      <c r="F259" s="15">
        <v>110400</v>
      </c>
      <c r="G259" s="15">
        <v>1.4</v>
      </c>
      <c r="H259" t="s">
        <v>160</v>
      </c>
    </row>
    <row r="260" spans="2:7" ht="12.75">
      <c r="B260" t="s">
        <v>101</v>
      </c>
      <c r="C260" s="15">
        <v>1801</v>
      </c>
      <c r="D260" s="15">
        <v>440</v>
      </c>
      <c r="E260" s="15">
        <v>318</v>
      </c>
      <c r="F260" s="15">
        <v>110600</v>
      </c>
      <c r="G260" s="15">
        <v>8</v>
      </c>
    </row>
    <row r="261" spans="2:7" ht="12.75">
      <c r="B261" t="s">
        <v>1022</v>
      </c>
      <c r="C261" s="15">
        <v>1801</v>
      </c>
      <c r="D261" s="15">
        <v>440</v>
      </c>
      <c r="E261" s="15">
        <v>318</v>
      </c>
      <c r="F261" s="15">
        <v>110700</v>
      </c>
      <c r="G261" s="15">
        <v>3.2</v>
      </c>
    </row>
    <row r="262" spans="2:7" ht="12.75">
      <c r="B262" t="s">
        <v>1033</v>
      </c>
      <c r="C262" s="15"/>
      <c r="D262" s="15"/>
      <c r="E262" s="15"/>
      <c r="F262" s="15"/>
      <c r="G262" s="15"/>
    </row>
    <row r="263" spans="2:7" ht="12.75">
      <c r="B263" t="s">
        <v>506</v>
      </c>
      <c r="C263" s="15">
        <v>1801</v>
      </c>
      <c r="D263" s="15">
        <v>440</v>
      </c>
      <c r="E263" s="15">
        <v>318</v>
      </c>
      <c r="F263" s="15">
        <v>111000</v>
      </c>
      <c r="G263" s="15">
        <v>2.7</v>
      </c>
    </row>
    <row r="264" spans="3:7" ht="12.75">
      <c r="C264" s="15"/>
      <c r="D264" s="15"/>
      <c r="E264" s="15"/>
      <c r="F264" s="15"/>
      <c r="G264" s="15"/>
    </row>
    <row r="265" spans="1:7" ht="12.75">
      <c r="A265" s="11" t="s">
        <v>758</v>
      </c>
      <c r="B265" s="11" t="s">
        <v>466</v>
      </c>
      <c r="C265" s="18">
        <v>1801</v>
      </c>
      <c r="D265" s="18">
        <v>440</v>
      </c>
      <c r="E265" s="18">
        <v>323</v>
      </c>
      <c r="F265" s="18"/>
      <c r="G265" s="18">
        <v>408.4</v>
      </c>
    </row>
    <row r="266" spans="2:7" ht="12.75">
      <c r="B266" t="s">
        <v>380</v>
      </c>
      <c r="C266" s="15"/>
      <c r="D266" s="15"/>
      <c r="E266" s="15"/>
      <c r="F266" s="15"/>
      <c r="G266" s="15"/>
    </row>
    <row r="267" spans="2:7" ht="12.75">
      <c r="B267" t="s">
        <v>537</v>
      </c>
      <c r="C267" s="15">
        <v>1801</v>
      </c>
      <c r="D267" s="15">
        <v>440</v>
      </c>
      <c r="E267" s="15">
        <v>323</v>
      </c>
      <c r="F267" s="15">
        <v>110100</v>
      </c>
      <c r="G267" s="15">
        <v>194.7</v>
      </c>
    </row>
    <row r="268" spans="2:7" ht="12.75">
      <c r="B268" t="s">
        <v>538</v>
      </c>
      <c r="C268" s="15">
        <v>1801</v>
      </c>
      <c r="D268" s="15">
        <v>440</v>
      </c>
      <c r="E268" s="15">
        <v>323</v>
      </c>
      <c r="F268" s="15">
        <v>110200</v>
      </c>
      <c r="G268" s="15">
        <v>60.4</v>
      </c>
    </row>
    <row r="269" spans="2:7" ht="12.75">
      <c r="B269" t="s">
        <v>449</v>
      </c>
      <c r="C269" s="15"/>
      <c r="D269" s="15"/>
      <c r="E269" s="15"/>
      <c r="F269" s="15"/>
      <c r="G269" s="15"/>
    </row>
    <row r="270" spans="2:7" ht="12.75">
      <c r="B270" t="s">
        <v>1031</v>
      </c>
      <c r="C270" s="15">
        <v>1801</v>
      </c>
      <c r="D270" s="15">
        <v>440</v>
      </c>
      <c r="E270" s="15">
        <v>323</v>
      </c>
      <c r="F270" s="15">
        <v>110300</v>
      </c>
      <c r="G270" s="15">
        <v>12</v>
      </c>
    </row>
    <row r="271" spans="2:7" ht="12.75">
      <c r="B271" t="s">
        <v>774</v>
      </c>
      <c r="C271" s="15">
        <v>1801</v>
      </c>
      <c r="D271" s="15">
        <v>440</v>
      </c>
      <c r="E271" s="15">
        <v>323</v>
      </c>
      <c r="F271" s="15">
        <v>110400</v>
      </c>
      <c r="G271" s="15">
        <v>8.7</v>
      </c>
    </row>
    <row r="272" spans="2:7" ht="12.75">
      <c r="B272" t="s">
        <v>1019</v>
      </c>
      <c r="C272" s="15">
        <v>1801</v>
      </c>
      <c r="D272" s="15">
        <v>440</v>
      </c>
      <c r="E272" s="15">
        <v>323</v>
      </c>
      <c r="F272" s="15">
        <v>110600</v>
      </c>
      <c r="G272" s="15">
        <v>3.3</v>
      </c>
    </row>
    <row r="273" spans="2:7" ht="12.75">
      <c r="B273" t="s">
        <v>1022</v>
      </c>
      <c r="C273" s="15">
        <v>1801</v>
      </c>
      <c r="D273" s="15">
        <v>440</v>
      </c>
      <c r="E273" s="15">
        <v>323</v>
      </c>
      <c r="F273" s="15">
        <v>110700</v>
      </c>
      <c r="G273" s="15">
        <v>36.9</v>
      </c>
    </row>
    <row r="274" spans="2:7" ht="12.75">
      <c r="B274" t="s">
        <v>1033</v>
      </c>
      <c r="C274" s="15"/>
      <c r="D274" s="15"/>
      <c r="E274" s="15"/>
      <c r="F274" s="15"/>
      <c r="G274" s="15"/>
    </row>
    <row r="275" spans="2:7" ht="12.75">
      <c r="B275" t="s">
        <v>506</v>
      </c>
      <c r="C275" s="15">
        <v>1801</v>
      </c>
      <c r="D275" s="15">
        <v>440</v>
      </c>
      <c r="E275" s="15">
        <v>323</v>
      </c>
      <c r="F275" s="15">
        <v>111000</v>
      </c>
      <c r="G275" s="15">
        <v>3.2</v>
      </c>
    </row>
    <row r="276" spans="2:7" ht="12.75">
      <c r="B276" t="s">
        <v>640</v>
      </c>
      <c r="C276" s="15">
        <v>1801</v>
      </c>
      <c r="D276" s="15">
        <v>440</v>
      </c>
      <c r="E276" s="15">
        <v>323</v>
      </c>
      <c r="F276" s="15">
        <v>240300</v>
      </c>
      <c r="G276" s="15">
        <v>89.2</v>
      </c>
    </row>
    <row r="277" spans="3:7" ht="12.75">
      <c r="C277" s="15"/>
      <c r="D277" s="15"/>
      <c r="E277" s="15"/>
      <c r="F277" s="15"/>
      <c r="G277" s="15"/>
    </row>
    <row r="278" spans="3:7" ht="12.75">
      <c r="C278" s="15"/>
      <c r="D278" s="15"/>
      <c r="E278" s="15"/>
      <c r="F278" s="15"/>
      <c r="G278" s="15"/>
    </row>
    <row r="279" spans="1:7" ht="12.75">
      <c r="A279" s="11" t="s">
        <v>760</v>
      </c>
      <c r="B279" s="11" t="s">
        <v>471</v>
      </c>
      <c r="C279" s="15"/>
      <c r="D279" s="15"/>
      <c r="E279" s="15"/>
      <c r="F279" s="15"/>
      <c r="G279" s="15"/>
    </row>
    <row r="280" spans="2:7" ht="12.75">
      <c r="B280" s="11" t="s">
        <v>472</v>
      </c>
      <c r="C280" s="18">
        <v>1801</v>
      </c>
      <c r="D280" s="18">
        <v>440</v>
      </c>
      <c r="E280" s="18">
        <v>323</v>
      </c>
      <c r="F280" s="18"/>
      <c r="G280" s="18">
        <v>88.1</v>
      </c>
    </row>
    <row r="281" spans="2:7" ht="12.75">
      <c r="B281" t="s">
        <v>380</v>
      </c>
      <c r="C281" s="15"/>
      <c r="D281" s="15"/>
      <c r="E281" s="15"/>
      <c r="F281" s="15"/>
      <c r="G281" s="15"/>
    </row>
    <row r="282" spans="2:7" ht="12.75">
      <c r="B282" t="s">
        <v>1037</v>
      </c>
      <c r="C282" s="15">
        <v>1801</v>
      </c>
      <c r="D282" s="15">
        <v>440</v>
      </c>
      <c r="E282" s="15">
        <v>323</v>
      </c>
      <c r="F282" s="15">
        <v>110100</v>
      </c>
      <c r="G282" s="15">
        <v>67.8</v>
      </c>
    </row>
    <row r="283" spans="2:7" ht="12.75">
      <c r="B283" t="s">
        <v>538</v>
      </c>
      <c r="C283" s="15">
        <v>1801</v>
      </c>
      <c r="D283" s="15">
        <v>440</v>
      </c>
      <c r="E283" s="15">
        <v>323</v>
      </c>
      <c r="F283" s="15">
        <v>110200</v>
      </c>
      <c r="G283" s="15">
        <v>18.8</v>
      </c>
    </row>
    <row r="284" spans="2:7" ht="12.75">
      <c r="B284" t="s">
        <v>449</v>
      </c>
      <c r="C284" s="15"/>
      <c r="D284" s="15"/>
      <c r="E284" s="15"/>
      <c r="F284" s="15"/>
      <c r="G284" s="15"/>
    </row>
    <row r="285" spans="2:7" ht="12.75">
      <c r="B285" t="s">
        <v>1031</v>
      </c>
      <c r="C285" s="15">
        <v>1801</v>
      </c>
      <c r="D285" s="15">
        <v>440</v>
      </c>
      <c r="E285" s="15">
        <v>323</v>
      </c>
      <c r="F285" s="15">
        <v>110300</v>
      </c>
      <c r="G285" s="15">
        <v>1.1</v>
      </c>
    </row>
    <row r="286" spans="2:7" ht="12.75">
      <c r="B286" t="s">
        <v>450</v>
      </c>
      <c r="C286" s="15"/>
      <c r="D286" s="15"/>
      <c r="E286" s="15"/>
      <c r="F286" s="15"/>
      <c r="G286" s="15"/>
    </row>
    <row r="287" spans="2:7" ht="12.75">
      <c r="B287" t="s">
        <v>451</v>
      </c>
      <c r="C287" s="15">
        <v>1801</v>
      </c>
      <c r="D287" s="15">
        <v>440</v>
      </c>
      <c r="E287" s="15">
        <v>323</v>
      </c>
      <c r="F287" s="15">
        <v>110400</v>
      </c>
      <c r="G287" s="15">
        <v>0.4</v>
      </c>
    </row>
    <row r="288" spans="3:7" ht="12.75">
      <c r="C288" s="15"/>
      <c r="D288" s="15"/>
      <c r="E288" s="15"/>
      <c r="F288" s="15"/>
      <c r="G288" s="15"/>
    </row>
    <row r="289" spans="1:7" ht="12.75">
      <c r="A289" s="11" t="s">
        <v>761</v>
      </c>
      <c r="B289" s="11" t="s">
        <v>167</v>
      </c>
      <c r="C289" s="18">
        <v>1803</v>
      </c>
      <c r="D289" s="18">
        <v>446</v>
      </c>
      <c r="E289" s="18">
        <v>323</v>
      </c>
      <c r="F289" s="18"/>
      <c r="G289" s="18">
        <v>14.9</v>
      </c>
    </row>
    <row r="290" spans="2:7" ht="12.75">
      <c r="B290" t="s">
        <v>380</v>
      </c>
      <c r="C290" s="15"/>
      <c r="D290" s="15"/>
      <c r="E290" s="15"/>
      <c r="F290" s="15"/>
      <c r="G290" s="15"/>
    </row>
    <row r="291" spans="2:7" ht="12.75">
      <c r="B291" t="s">
        <v>1033</v>
      </c>
      <c r="C291" s="15"/>
      <c r="D291" s="15"/>
      <c r="E291" s="15"/>
      <c r="F291" s="15"/>
      <c r="G291" s="15"/>
    </row>
    <row r="292" spans="2:7" ht="12.75">
      <c r="B292" t="s">
        <v>506</v>
      </c>
      <c r="C292" s="15">
        <v>1803</v>
      </c>
      <c r="D292" s="15">
        <v>446</v>
      </c>
      <c r="E292" s="15">
        <v>323</v>
      </c>
      <c r="F292" s="15">
        <v>111000</v>
      </c>
      <c r="G292" s="15">
        <v>14.9</v>
      </c>
    </row>
    <row r="293" spans="3:7" ht="12.75">
      <c r="C293" s="15"/>
      <c r="D293" s="15"/>
      <c r="E293" s="15"/>
      <c r="F293" s="15"/>
      <c r="G293" s="15"/>
    </row>
    <row r="294" spans="1:7" ht="12.75">
      <c r="A294" s="11" t="s">
        <v>831</v>
      </c>
      <c r="B294" s="11" t="s">
        <v>644</v>
      </c>
      <c r="C294" s="15">
        <v>3004</v>
      </c>
      <c r="D294" s="15">
        <v>515</v>
      </c>
      <c r="E294" s="15">
        <v>397</v>
      </c>
      <c r="F294" s="15"/>
      <c r="G294" s="15">
        <v>13</v>
      </c>
    </row>
    <row r="295" spans="2:7" ht="12.75">
      <c r="B295" t="s">
        <v>380</v>
      </c>
      <c r="C295" s="15"/>
      <c r="D295" s="15"/>
      <c r="E295" s="15"/>
      <c r="F295" s="15"/>
      <c r="G295" s="15"/>
    </row>
    <row r="296" spans="2:7" ht="12.75">
      <c r="B296" t="s">
        <v>1033</v>
      </c>
      <c r="C296" s="15"/>
      <c r="D296" s="15"/>
      <c r="E296" s="15"/>
      <c r="F296" s="15"/>
      <c r="G296" s="15"/>
    </row>
    <row r="297" spans="2:7" ht="12.75">
      <c r="B297" t="s">
        <v>506</v>
      </c>
      <c r="C297" s="15">
        <v>3004</v>
      </c>
      <c r="D297" s="15">
        <v>515</v>
      </c>
      <c r="E297" s="15">
        <v>397</v>
      </c>
      <c r="F297" s="15">
        <v>111000</v>
      </c>
      <c r="G297" s="15">
        <v>13</v>
      </c>
    </row>
    <row r="298" spans="3:7" ht="12.75">
      <c r="C298" s="15"/>
      <c r="D298" s="15"/>
      <c r="E298" s="15"/>
      <c r="F298" s="15"/>
      <c r="G298" s="15"/>
    </row>
    <row r="299" spans="1:7" ht="12.75">
      <c r="A299" s="11" t="s">
        <v>832</v>
      </c>
      <c r="B299" s="11" t="s">
        <v>778</v>
      </c>
      <c r="C299" s="18">
        <v>1302</v>
      </c>
      <c r="D299" s="18">
        <v>601</v>
      </c>
      <c r="E299" s="18" t="s">
        <v>169</v>
      </c>
      <c r="F299" s="18"/>
      <c r="G299" s="18">
        <v>104.3</v>
      </c>
    </row>
    <row r="300" spans="2:7" ht="12.75">
      <c r="B300" t="s">
        <v>380</v>
      </c>
      <c r="C300" s="15"/>
      <c r="D300" s="15"/>
      <c r="E300" s="15"/>
      <c r="F300" s="15"/>
      <c r="G300" s="15"/>
    </row>
    <row r="301" spans="2:7" ht="12.75">
      <c r="B301" t="s">
        <v>1037</v>
      </c>
      <c r="C301" s="15">
        <v>1302</v>
      </c>
      <c r="D301" s="15">
        <v>601</v>
      </c>
      <c r="E301" s="15" t="s">
        <v>169</v>
      </c>
      <c r="F301" s="15">
        <v>110100</v>
      </c>
      <c r="G301" s="15">
        <v>27.2</v>
      </c>
    </row>
    <row r="302" spans="2:7" ht="12.75">
      <c r="B302" t="s">
        <v>538</v>
      </c>
      <c r="C302" s="15">
        <v>1302</v>
      </c>
      <c r="D302" s="15">
        <v>601</v>
      </c>
      <c r="E302" s="15" t="s">
        <v>169</v>
      </c>
      <c r="F302" s="15">
        <v>110200</v>
      </c>
      <c r="G302" s="15">
        <v>8.4</v>
      </c>
    </row>
    <row r="303" spans="2:7" ht="12.75">
      <c r="B303" t="s">
        <v>449</v>
      </c>
      <c r="C303" s="15"/>
      <c r="D303" s="15"/>
      <c r="E303" s="15"/>
      <c r="F303" s="15"/>
      <c r="G303" s="15"/>
    </row>
    <row r="304" spans="2:7" ht="12.75">
      <c r="B304" t="s">
        <v>1031</v>
      </c>
      <c r="C304" s="15">
        <v>1302</v>
      </c>
      <c r="D304" s="15">
        <v>601</v>
      </c>
      <c r="E304" s="15" t="s">
        <v>169</v>
      </c>
      <c r="F304" s="15">
        <v>110300</v>
      </c>
      <c r="G304" s="15">
        <v>1.1</v>
      </c>
    </row>
    <row r="305" spans="2:7" ht="12.75">
      <c r="B305" t="s">
        <v>1019</v>
      </c>
      <c r="C305" s="15">
        <v>1302</v>
      </c>
      <c r="D305" s="15">
        <v>601</v>
      </c>
      <c r="E305" s="15" t="s">
        <v>169</v>
      </c>
      <c r="F305" s="15">
        <v>110600</v>
      </c>
      <c r="G305" s="15">
        <v>7.8</v>
      </c>
    </row>
    <row r="306" spans="2:7" ht="12.75">
      <c r="B306" t="s">
        <v>1033</v>
      </c>
      <c r="C306" s="15"/>
      <c r="D306" s="15"/>
      <c r="E306" s="15"/>
      <c r="F306" s="15"/>
      <c r="G306" s="15"/>
    </row>
    <row r="307" spans="2:7" ht="12.75">
      <c r="B307" t="s">
        <v>506</v>
      </c>
      <c r="C307" s="15">
        <v>1302</v>
      </c>
      <c r="D307" s="15">
        <v>601</v>
      </c>
      <c r="E307" s="15" t="s">
        <v>169</v>
      </c>
      <c r="F307" s="15">
        <v>111000</v>
      </c>
      <c r="G307" s="15">
        <v>39.8</v>
      </c>
    </row>
    <row r="308" spans="2:7" ht="12.75">
      <c r="B308" t="s">
        <v>640</v>
      </c>
      <c r="C308" s="15">
        <v>1302</v>
      </c>
      <c r="D308" s="15">
        <v>601</v>
      </c>
      <c r="E308" s="15" t="s">
        <v>169</v>
      </c>
      <c r="F308" s="15">
        <v>240300</v>
      </c>
      <c r="G308" s="15">
        <v>20</v>
      </c>
    </row>
    <row r="309" spans="3:7" ht="12.75">
      <c r="C309" s="15"/>
      <c r="D309" s="15"/>
      <c r="E309" s="15"/>
      <c r="F309" s="15"/>
      <c r="G309" s="15"/>
    </row>
    <row r="310" spans="1:7" ht="12.75">
      <c r="A310" s="11" t="s">
        <v>833</v>
      </c>
      <c r="B310" s="11" t="s">
        <v>779</v>
      </c>
      <c r="C310" s="15"/>
      <c r="D310" s="15"/>
      <c r="E310" s="15"/>
      <c r="F310" s="15"/>
      <c r="G310" s="15"/>
    </row>
    <row r="311" spans="2:7" ht="12.75">
      <c r="B311" s="11" t="s">
        <v>780</v>
      </c>
      <c r="C311" s="18">
        <v>1303</v>
      </c>
      <c r="D311" s="18">
        <v>151</v>
      </c>
      <c r="E311" s="18">
        <v>397</v>
      </c>
      <c r="F311" s="15"/>
      <c r="G311" s="18">
        <v>70.7</v>
      </c>
    </row>
    <row r="312" spans="2:7" ht="12.75">
      <c r="B312" t="s">
        <v>380</v>
      </c>
      <c r="C312" s="15"/>
      <c r="D312" s="15"/>
      <c r="E312" s="15"/>
      <c r="F312" s="15"/>
      <c r="G312" s="15"/>
    </row>
    <row r="313" spans="2:7" ht="12.75">
      <c r="B313" t="s">
        <v>1033</v>
      </c>
      <c r="C313" s="15"/>
      <c r="D313" s="15"/>
      <c r="E313" s="15"/>
      <c r="F313" s="15"/>
      <c r="G313" s="15"/>
    </row>
    <row r="314" spans="2:7" ht="12.75">
      <c r="B314" t="s">
        <v>506</v>
      </c>
      <c r="C314" s="15">
        <v>1303</v>
      </c>
      <c r="D314" s="15">
        <v>151</v>
      </c>
      <c r="E314" s="15">
        <v>397</v>
      </c>
      <c r="F314" s="15">
        <v>111000</v>
      </c>
      <c r="G314" s="15">
        <v>70.7</v>
      </c>
    </row>
    <row r="315" spans="3:7" ht="12.75">
      <c r="C315" s="15"/>
      <c r="D315" s="15"/>
      <c r="E315" s="15"/>
      <c r="F315" s="15"/>
      <c r="G315" s="15"/>
    </row>
    <row r="316" spans="1:7" ht="12.75">
      <c r="A316" s="11" t="s">
        <v>834</v>
      </c>
      <c r="B316" s="11" t="s">
        <v>1083</v>
      </c>
      <c r="C316" s="18">
        <v>1703</v>
      </c>
      <c r="D316" s="18">
        <v>434</v>
      </c>
      <c r="E316" s="18">
        <v>314</v>
      </c>
      <c r="F316" s="18"/>
      <c r="G316" s="18">
        <v>121.3</v>
      </c>
    </row>
    <row r="317" spans="2:7" ht="12.75">
      <c r="B317" t="s">
        <v>485</v>
      </c>
      <c r="C317" s="15"/>
      <c r="D317" s="15"/>
      <c r="E317" s="15"/>
      <c r="F317" s="15"/>
      <c r="G317" s="15"/>
    </row>
    <row r="318" spans="2:7" ht="12.75">
      <c r="B318" t="s">
        <v>1033</v>
      </c>
      <c r="C318" s="15"/>
      <c r="D318" s="15"/>
      <c r="E318" s="15"/>
      <c r="F318" s="15"/>
      <c r="G318" s="15"/>
    </row>
    <row r="319" spans="1:7" ht="12.75">
      <c r="A319" s="11" t="s">
        <v>160</v>
      </c>
      <c r="B319" t="s">
        <v>506</v>
      </c>
      <c r="C319" s="18">
        <v>1703</v>
      </c>
      <c r="D319" s="18">
        <v>434</v>
      </c>
      <c r="E319" s="18">
        <v>314</v>
      </c>
      <c r="F319" s="18">
        <v>111000</v>
      </c>
      <c r="G319" s="18">
        <v>121.3</v>
      </c>
    </row>
    <row r="320" spans="3:7" ht="12.75">
      <c r="C320" s="15"/>
      <c r="D320" s="15"/>
      <c r="E320" s="15"/>
      <c r="F320" s="15"/>
      <c r="G320" s="15"/>
    </row>
    <row r="321" spans="1:7" ht="12.75">
      <c r="A321" s="11" t="s">
        <v>162</v>
      </c>
      <c r="B321" s="11" t="s">
        <v>589</v>
      </c>
      <c r="C321" s="18" t="s">
        <v>168</v>
      </c>
      <c r="D321" s="18">
        <v>601</v>
      </c>
      <c r="E321" s="18" t="s">
        <v>169</v>
      </c>
      <c r="F321" s="18"/>
      <c r="G321" s="18">
        <v>6179.8</v>
      </c>
    </row>
    <row r="322" spans="2:7" ht="12.75">
      <c r="B322" t="s">
        <v>380</v>
      </c>
      <c r="C322" s="15"/>
      <c r="D322" s="15"/>
      <c r="E322" s="15"/>
      <c r="F322" s="15"/>
      <c r="G322" s="15"/>
    </row>
    <row r="323" spans="2:7" ht="12.75">
      <c r="B323" t="s">
        <v>1037</v>
      </c>
      <c r="C323" s="15" t="s">
        <v>782</v>
      </c>
      <c r="D323" s="15">
        <v>601</v>
      </c>
      <c r="E323" s="15" t="s">
        <v>784</v>
      </c>
      <c r="F323" s="15">
        <v>110100</v>
      </c>
      <c r="G323" s="15">
        <v>3621.8</v>
      </c>
    </row>
    <row r="324" spans="2:7" ht="12.75">
      <c r="B324" t="s">
        <v>538</v>
      </c>
      <c r="C324" s="15" t="s">
        <v>782</v>
      </c>
      <c r="D324" s="15">
        <v>601</v>
      </c>
      <c r="E324" s="15" t="s">
        <v>785</v>
      </c>
      <c r="F324" s="15">
        <v>110200</v>
      </c>
      <c r="G324" s="15">
        <v>180.7</v>
      </c>
    </row>
    <row r="325" spans="2:7" ht="12.75">
      <c r="B325" t="s">
        <v>449</v>
      </c>
      <c r="C325" s="15"/>
      <c r="D325" s="15"/>
      <c r="E325" s="15"/>
      <c r="F325" s="15"/>
      <c r="G325" s="15"/>
    </row>
    <row r="326" spans="2:7" ht="12.75">
      <c r="B326" t="s">
        <v>1031</v>
      </c>
      <c r="C326" s="15" t="s">
        <v>782</v>
      </c>
      <c r="D326" s="15">
        <v>601</v>
      </c>
      <c r="E326" s="15" t="s">
        <v>169</v>
      </c>
      <c r="F326" s="15">
        <v>110300</v>
      </c>
      <c r="G326" s="15">
        <v>1852.4</v>
      </c>
    </row>
    <row r="327" spans="2:7" ht="12.75">
      <c r="B327" t="s">
        <v>1200</v>
      </c>
      <c r="C327" s="15" t="s">
        <v>783</v>
      </c>
      <c r="D327" s="15">
        <v>601</v>
      </c>
      <c r="E327" s="15" t="s">
        <v>784</v>
      </c>
      <c r="F327" s="15">
        <v>110400</v>
      </c>
      <c r="G327" s="15">
        <v>9.2</v>
      </c>
    </row>
    <row r="328" spans="2:7" ht="12.75">
      <c r="B328" t="s">
        <v>478</v>
      </c>
      <c r="C328" s="15" t="s">
        <v>782</v>
      </c>
      <c r="D328" s="15">
        <v>601</v>
      </c>
      <c r="E328" s="15" t="s">
        <v>169</v>
      </c>
      <c r="F328" s="15">
        <v>110600</v>
      </c>
      <c r="G328" s="15">
        <v>-3.8</v>
      </c>
    </row>
    <row r="329" spans="2:7" ht="12.75">
      <c r="B329" t="s">
        <v>1022</v>
      </c>
      <c r="C329" s="15" t="s">
        <v>783</v>
      </c>
      <c r="D329" s="15">
        <v>601</v>
      </c>
      <c r="E329" s="15" t="s">
        <v>169</v>
      </c>
      <c r="F329" s="15">
        <v>110700</v>
      </c>
      <c r="G329" s="15">
        <v>254.9</v>
      </c>
    </row>
    <row r="330" spans="2:7" ht="12.75">
      <c r="B330" t="s">
        <v>1023</v>
      </c>
      <c r="C330" s="15" t="s">
        <v>781</v>
      </c>
      <c r="D330" s="15">
        <v>601</v>
      </c>
      <c r="E330" s="15" t="s">
        <v>169</v>
      </c>
      <c r="F330" s="15">
        <v>130300</v>
      </c>
      <c r="G330" s="15">
        <v>264.6</v>
      </c>
    </row>
    <row r="331" spans="3:7" ht="12.75">
      <c r="C331" s="15"/>
      <c r="D331" s="15"/>
      <c r="E331" s="15"/>
      <c r="F331" s="15"/>
      <c r="G331" s="15"/>
    </row>
    <row r="332" spans="1:7" ht="12.75">
      <c r="A332" s="11" t="s">
        <v>165</v>
      </c>
      <c r="B332" s="11" t="s">
        <v>481</v>
      </c>
      <c r="C332" s="18">
        <v>1701</v>
      </c>
      <c r="D332" s="18">
        <v>430</v>
      </c>
      <c r="E332" s="18" t="s">
        <v>160</v>
      </c>
      <c r="F332" s="18"/>
      <c r="G332" s="18">
        <v>7760</v>
      </c>
    </row>
    <row r="333" spans="1:7" ht="12.75">
      <c r="A333" s="11" t="s">
        <v>592</v>
      </c>
      <c r="B333" s="11" t="s">
        <v>481</v>
      </c>
      <c r="C333" s="18">
        <v>1701</v>
      </c>
      <c r="D333" s="18">
        <v>430</v>
      </c>
      <c r="E333" s="18">
        <v>300</v>
      </c>
      <c r="F333" s="18"/>
      <c r="G333" s="18">
        <v>7733.3</v>
      </c>
    </row>
    <row r="334" spans="2:7" ht="12.75">
      <c r="B334" t="s">
        <v>166</v>
      </c>
      <c r="C334" s="15">
        <v>1701</v>
      </c>
      <c r="D334" s="15">
        <v>430</v>
      </c>
      <c r="E334" s="15">
        <v>300</v>
      </c>
      <c r="F334" s="15">
        <v>111000</v>
      </c>
      <c r="G334" s="15">
        <v>1040.5</v>
      </c>
    </row>
    <row r="335" spans="2:7" ht="12.75">
      <c r="B335" t="s">
        <v>786</v>
      </c>
      <c r="C335" s="15">
        <v>1701</v>
      </c>
      <c r="D335" s="15">
        <v>430</v>
      </c>
      <c r="E335" s="15">
        <v>300</v>
      </c>
      <c r="F335" s="15">
        <v>110700</v>
      </c>
      <c r="G335" s="15">
        <v>5.9</v>
      </c>
    </row>
    <row r="336" spans="1:7" ht="12.75">
      <c r="A336" t="s">
        <v>160</v>
      </c>
      <c r="B336" t="s">
        <v>458</v>
      </c>
      <c r="C336" s="15">
        <v>1701</v>
      </c>
      <c r="D336" s="15">
        <v>430</v>
      </c>
      <c r="E336" s="15">
        <v>300</v>
      </c>
      <c r="F336" s="15"/>
      <c r="G336" s="24">
        <v>6686.9</v>
      </c>
    </row>
    <row r="337" spans="2:7" ht="12.75">
      <c r="B337" t="s">
        <v>380</v>
      </c>
      <c r="C337" s="15"/>
      <c r="D337" s="15"/>
      <c r="E337" s="15"/>
      <c r="F337" s="15"/>
      <c r="G337" s="15"/>
    </row>
    <row r="338" spans="2:7" ht="12.75">
      <c r="B338" t="s">
        <v>537</v>
      </c>
      <c r="C338" s="15">
        <v>1701</v>
      </c>
      <c r="D338" s="15">
        <v>430</v>
      </c>
      <c r="E338" s="15">
        <v>300</v>
      </c>
      <c r="F338" s="15">
        <v>110100</v>
      </c>
      <c r="G338" s="15">
        <v>1824</v>
      </c>
    </row>
    <row r="339" spans="2:7" ht="12.75">
      <c r="B339" t="s">
        <v>538</v>
      </c>
      <c r="C339" s="15">
        <v>1701</v>
      </c>
      <c r="D339" s="15">
        <v>430</v>
      </c>
      <c r="E339" s="15">
        <v>300</v>
      </c>
      <c r="F339" s="15">
        <v>110200</v>
      </c>
      <c r="G339" s="15">
        <v>637.3</v>
      </c>
    </row>
    <row r="340" spans="2:7" ht="12.75">
      <c r="B340" t="s">
        <v>482</v>
      </c>
      <c r="C340" s="15"/>
      <c r="D340" s="15"/>
      <c r="E340" s="15"/>
      <c r="F340" s="15"/>
      <c r="G340" s="15"/>
    </row>
    <row r="341" spans="2:7" ht="12.75">
      <c r="B341" t="s">
        <v>1173</v>
      </c>
      <c r="C341" s="15">
        <v>1701</v>
      </c>
      <c r="D341" s="15">
        <v>430</v>
      </c>
      <c r="E341" s="15">
        <v>300</v>
      </c>
      <c r="F341" s="15">
        <v>110300</v>
      </c>
      <c r="G341" s="15">
        <v>1392.8</v>
      </c>
    </row>
    <row r="342" spans="2:7" ht="12.75">
      <c r="B342" t="s">
        <v>1174</v>
      </c>
      <c r="C342" s="15"/>
      <c r="D342" s="15"/>
      <c r="E342" s="15"/>
      <c r="F342" s="15"/>
      <c r="G342" s="15"/>
    </row>
    <row r="343" spans="2:7" ht="12.75">
      <c r="B343" t="s">
        <v>451</v>
      </c>
      <c r="C343" s="15">
        <v>1701</v>
      </c>
      <c r="D343" s="15">
        <v>430</v>
      </c>
      <c r="E343" s="15">
        <v>300</v>
      </c>
      <c r="F343" s="15">
        <v>110400</v>
      </c>
      <c r="G343" s="15">
        <v>28.1</v>
      </c>
    </row>
    <row r="344" spans="2:7" ht="12.75">
      <c r="B344" t="s">
        <v>787</v>
      </c>
      <c r="C344" s="15">
        <v>1701</v>
      </c>
      <c r="D344" s="15">
        <v>430</v>
      </c>
      <c r="E344" s="15">
        <v>300</v>
      </c>
      <c r="F344" s="15">
        <v>110500</v>
      </c>
      <c r="G344" s="15">
        <v>15.1</v>
      </c>
    </row>
    <row r="345" spans="2:7" ht="12.75">
      <c r="B345" t="s">
        <v>1019</v>
      </c>
      <c r="C345" s="15">
        <v>1701</v>
      </c>
      <c r="D345" s="15">
        <v>430</v>
      </c>
      <c r="E345" s="15">
        <v>300</v>
      </c>
      <c r="F345" s="15">
        <v>110600</v>
      </c>
      <c r="G345" s="15">
        <v>95.6</v>
      </c>
    </row>
    <row r="346" spans="2:7" ht="12.75">
      <c r="B346" t="s">
        <v>1022</v>
      </c>
      <c r="C346" s="15">
        <v>1701</v>
      </c>
      <c r="D346" s="15">
        <v>430</v>
      </c>
      <c r="E346" s="15">
        <v>300</v>
      </c>
      <c r="F346" s="15">
        <v>110700</v>
      </c>
      <c r="G346" s="15">
        <v>1755</v>
      </c>
    </row>
    <row r="347" spans="2:7" ht="12.75">
      <c r="B347" t="s">
        <v>1033</v>
      </c>
      <c r="C347" s="15"/>
      <c r="D347" s="15"/>
      <c r="E347" s="15"/>
      <c r="F347" s="15"/>
      <c r="G347" s="15"/>
    </row>
    <row r="348" spans="2:7" ht="12.75">
      <c r="B348" t="s">
        <v>506</v>
      </c>
      <c r="C348" s="15">
        <v>1701</v>
      </c>
      <c r="D348" s="15">
        <v>430</v>
      </c>
      <c r="E348" s="15">
        <v>300</v>
      </c>
      <c r="F348" s="15">
        <v>111000</v>
      </c>
      <c r="G348" s="15">
        <v>536.1</v>
      </c>
    </row>
    <row r="349" spans="2:7" ht="12.75">
      <c r="B349" t="s">
        <v>1034</v>
      </c>
      <c r="C349" s="15"/>
      <c r="D349" s="15"/>
      <c r="E349" s="15"/>
      <c r="F349" s="15"/>
      <c r="G349" s="15"/>
    </row>
    <row r="350" spans="2:7" ht="12.75">
      <c r="B350" t="s">
        <v>788</v>
      </c>
      <c r="C350" s="15">
        <v>1701</v>
      </c>
      <c r="D350" s="15">
        <v>430</v>
      </c>
      <c r="E350" s="15">
        <v>300</v>
      </c>
      <c r="F350" s="15">
        <v>240100</v>
      </c>
      <c r="G350" s="15">
        <v>41.9</v>
      </c>
    </row>
    <row r="351" spans="2:7" ht="12.75">
      <c r="B351" t="s">
        <v>762</v>
      </c>
      <c r="C351" s="15">
        <v>1701</v>
      </c>
      <c r="D351" s="15">
        <v>430</v>
      </c>
      <c r="E351" s="15">
        <v>300</v>
      </c>
      <c r="F351" s="15">
        <v>240200</v>
      </c>
      <c r="G351" s="15">
        <v>41.4</v>
      </c>
    </row>
    <row r="352" spans="2:7" ht="12.75">
      <c r="B352" t="s">
        <v>640</v>
      </c>
      <c r="C352" s="15">
        <v>1701</v>
      </c>
      <c r="D352" s="15">
        <v>430</v>
      </c>
      <c r="E352" s="15">
        <v>300</v>
      </c>
      <c r="F352" s="15">
        <v>240300</v>
      </c>
      <c r="G352" s="15">
        <v>319.6</v>
      </c>
    </row>
    <row r="353" spans="3:7" ht="12.75">
      <c r="C353" s="15"/>
      <c r="D353" s="15"/>
      <c r="E353" s="15"/>
      <c r="F353" s="15"/>
      <c r="G353" s="15"/>
    </row>
    <row r="354" spans="1:7" ht="12.75">
      <c r="A354" s="11" t="s">
        <v>593</v>
      </c>
      <c r="B354" s="11" t="s">
        <v>581</v>
      </c>
      <c r="C354" s="18"/>
      <c r="D354" s="18"/>
      <c r="E354" s="18"/>
      <c r="F354" s="18"/>
      <c r="G354" s="18"/>
    </row>
    <row r="355" spans="2:7" ht="12.75">
      <c r="B355" t="s">
        <v>789</v>
      </c>
      <c r="C355" s="15">
        <v>1701</v>
      </c>
      <c r="D355" s="15">
        <v>430</v>
      </c>
      <c r="E355" s="15">
        <v>310</v>
      </c>
      <c r="F355" s="15"/>
      <c r="G355" s="15">
        <v>26.7</v>
      </c>
    </row>
    <row r="356" spans="2:7" ht="12.75">
      <c r="B356" t="s">
        <v>485</v>
      </c>
      <c r="C356" s="15"/>
      <c r="D356" s="15"/>
      <c r="E356" s="15"/>
      <c r="F356" s="15"/>
      <c r="G356" s="15"/>
    </row>
    <row r="357" spans="2:7" ht="12.75">
      <c r="B357" t="s">
        <v>1033</v>
      </c>
      <c r="C357" s="15"/>
      <c r="D357" s="15"/>
      <c r="E357" s="15"/>
      <c r="F357" s="15"/>
      <c r="G357" s="15"/>
    </row>
    <row r="358" spans="2:7" ht="12.75">
      <c r="B358" t="s">
        <v>506</v>
      </c>
      <c r="C358" s="15">
        <v>1701</v>
      </c>
      <c r="D358" s="15">
        <v>430</v>
      </c>
      <c r="E358" s="15">
        <v>310</v>
      </c>
      <c r="F358" s="15">
        <v>111000</v>
      </c>
      <c r="G358" s="15">
        <v>26.7</v>
      </c>
    </row>
    <row r="359" spans="3:7" ht="12.75">
      <c r="C359" s="15"/>
      <c r="D359" s="15"/>
      <c r="E359" s="15"/>
      <c r="F359" s="15"/>
      <c r="G359" s="15"/>
    </row>
    <row r="360" spans="1:7" ht="12.75">
      <c r="A360" s="11" t="s">
        <v>595</v>
      </c>
      <c r="B360" s="11" t="s">
        <v>591</v>
      </c>
      <c r="C360" s="18"/>
      <c r="D360" s="18"/>
      <c r="E360" s="18"/>
      <c r="F360" s="18"/>
      <c r="G360" s="18">
        <v>1500.5</v>
      </c>
    </row>
    <row r="361" spans="1:7" ht="12.75">
      <c r="A361" s="11" t="s">
        <v>597</v>
      </c>
      <c r="B361" s="11" t="s">
        <v>1244</v>
      </c>
      <c r="C361" s="24" t="s">
        <v>1175</v>
      </c>
      <c r="D361" s="24" t="s">
        <v>1176</v>
      </c>
      <c r="E361" s="24" t="s">
        <v>87</v>
      </c>
      <c r="F361" s="18"/>
      <c r="G361" s="18">
        <v>221.7</v>
      </c>
    </row>
    <row r="362" spans="2:7" ht="12.75">
      <c r="B362" t="s">
        <v>380</v>
      </c>
      <c r="C362" s="15"/>
      <c r="D362" s="15"/>
      <c r="E362" s="15"/>
      <c r="F362" s="15"/>
      <c r="G362" s="15"/>
    </row>
    <row r="363" spans="2:7" ht="12.75">
      <c r="B363" t="s">
        <v>537</v>
      </c>
      <c r="C363" s="15" t="s">
        <v>1175</v>
      </c>
      <c r="D363" s="15" t="s">
        <v>1176</v>
      </c>
      <c r="E363" s="15" t="s">
        <v>87</v>
      </c>
      <c r="F363" s="15">
        <v>110100</v>
      </c>
      <c r="G363" s="15">
        <v>111.8</v>
      </c>
    </row>
    <row r="364" spans="2:7" ht="12.75">
      <c r="B364" t="s">
        <v>538</v>
      </c>
      <c r="C364" s="15" t="s">
        <v>1175</v>
      </c>
      <c r="D364" s="15" t="s">
        <v>1176</v>
      </c>
      <c r="E364" s="15" t="s">
        <v>87</v>
      </c>
      <c r="F364" s="15">
        <v>110200</v>
      </c>
      <c r="G364" s="15">
        <v>41.3</v>
      </c>
    </row>
    <row r="365" spans="2:7" ht="12.75">
      <c r="B365" t="s">
        <v>88</v>
      </c>
      <c r="C365" s="15"/>
      <c r="D365" s="15"/>
      <c r="E365" s="15"/>
      <c r="F365" s="15"/>
      <c r="G365" s="15"/>
    </row>
    <row r="366" spans="2:7" ht="12.75">
      <c r="B366" t="s">
        <v>1173</v>
      </c>
      <c r="C366" s="15" t="s">
        <v>1175</v>
      </c>
      <c r="D366" s="15" t="s">
        <v>1176</v>
      </c>
      <c r="E366" s="15" t="s">
        <v>87</v>
      </c>
      <c r="F366" s="15">
        <v>110300</v>
      </c>
      <c r="G366" s="15">
        <v>10.4</v>
      </c>
    </row>
    <row r="367" spans="2:7" ht="12.75">
      <c r="B367" t="s">
        <v>89</v>
      </c>
      <c r="C367" s="15" t="s">
        <v>1175</v>
      </c>
      <c r="D367" s="15" t="s">
        <v>1176</v>
      </c>
      <c r="E367" s="15" t="s">
        <v>87</v>
      </c>
      <c r="F367" s="15">
        <v>110400</v>
      </c>
      <c r="G367" s="15">
        <v>0.8</v>
      </c>
    </row>
    <row r="368" spans="2:7" ht="12.75">
      <c r="B368" t="s">
        <v>1018</v>
      </c>
      <c r="C368" s="15" t="s">
        <v>1175</v>
      </c>
      <c r="D368" s="15" t="s">
        <v>1176</v>
      </c>
      <c r="E368" s="15" t="s">
        <v>87</v>
      </c>
      <c r="F368" s="15">
        <v>110500</v>
      </c>
      <c r="G368" s="15">
        <v>15.9</v>
      </c>
    </row>
    <row r="369" spans="2:7" ht="12.75">
      <c r="B369" t="s">
        <v>1019</v>
      </c>
      <c r="C369" s="15" t="s">
        <v>1175</v>
      </c>
      <c r="D369" s="15" t="s">
        <v>1176</v>
      </c>
      <c r="E369" s="15" t="s">
        <v>87</v>
      </c>
      <c r="F369" s="15">
        <v>110600</v>
      </c>
      <c r="G369" s="15">
        <v>5.1</v>
      </c>
    </row>
    <row r="370" spans="2:7" ht="12.75">
      <c r="B370" t="s">
        <v>1022</v>
      </c>
      <c r="C370" s="15" t="s">
        <v>1175</v>
      </c>
      <c r="D370" s="15" t="s">
        <v>1176</v>
      </c>
      <c r="E370" s="15" t="s">
        <v>87</v>
      </c>
      <c r="F370" s="15">
        <v>110700</v>
      </c>
      <c r="G370" s="15">
        <v>21.8</v>
      </c>
    </row>
    <row r="371" spans="2:7" ht="12.75">
      <c r="B371" t="s">
        <v>1033</v>
      </c>
      <c r="C371" s="15"/>
      <c r="D371" s="15"/>
      <c r="E371" s="15"/>
      <c r="F371" s="15"/>
      <c r="G371" s="15"/>
    </row>
    <row r="372" spans="2:7" ht="12.75">
      <c r="B372" t="s">
        <v>506</v>
      </c>
      <c r="C372" s="15" t="s">
        <v>1175</v>
      </c>
      <c r="D372" s="15" t="s">
        <v>1176</v>
      </c>
      <c r="E372" s="15" t="s">
        <v>87</v>
      </c>
      <c r="F372" s="15">
        <v>111000</v>
      </c>
      <c r="G372" s="15">
        <v>14.6</v>
      </c>
    </row>
    <row r="373" spans="3:7" ht="12.75">
      <c r="C373" s="15"/>
      <c r="D373" s="15"/>
      <c r="E373" s="15"/>
      <c r="F373" s="15"/>
      <c r="G373" s="15"/>
    </row>
    <row r="374" spans="1:7" ht="12.75">
      <c r="A374" s="11" t="s">
        <v>599</v>
      </c>
      <c r="B374" s="11" t="s">
        <v>173</v>
      </c>
      <c r="C374" s="18">
        <v>1201</v>
      </c>
      <c r="D374" s="18">
        <v>310</v>
      </c>
      <c r="E374" s="18">
        <v>290</v>
      </c>
      <c r="F374" s="18" t="s">
        <v>160</v>
      </c>
      <c r="G374" s="18">
        <v>111.6</v>
      </c>
    </row>
    <row r="375" spans="2:7" ht="12.75">
      <c r="B375" t="s">
        <v>380</v>
      </c>
      <c r="C375" s="15"/>
      <c r="D375" s="15" t="s">
        <v>160</v>
      </c>
      <c r="E375" s="15"/>
      <c r="F375" s="15"/>
      <c r="G375" s="15"/>
    </row>
    <row r="376" spans="2:7" ht="12.75">
      <c r="B376" t="s">
        <v>90</v>
      </c>
      <c r="C376" s="15">
        <v>1201</v>
      </c>
      <c r="D376" s="15">
        <v>310</v>
      </c>
      <c r="E376" s="15">
        <v>290</v>
      </c>
      <c r="F376" s="15">
        <v>130100</v>
      </c>
      <c r="G376" s="15">
        <v>111.6</v>
      </c>
    </row>
    <row r="377" spans="3:7" ht="12.75">
      <c r="C377" s="15"/>
      <c r="D377" s="15"/>
      <c r="E377" s="15"/>
      <c r="F377" s="15"/>
      <c r="G377" s="15"/>
    </row>
    <row r="378" spans="1:7" ht="12.75">
      <c r="A378" s="11" t="s">
        <v>601</v>
      </c>
      <c r="B378" s="11" t="s">
        <v>174</v>
      </c>
      <c r="C378" s="18">
        <v>1202</v>
      </c>
      <c r="D378" s="18">
        <v>311</v>
      </c>
      <c r="E378" s="18">
        <v>443</v>
      </c>
      <c r="F378" s="18"/>
      <c r="G378" s="18">
        <v>24.4</v>
      </c>
    </row>
    <row r="379" spans="2:7" ht="12.75">
      <c r="B379" t="s">
        <v>380</v>
      </c>
      <c r="C379" s="15"/>
      <c r="D379" s="15"/>
      <c r="E379" s="15"/>
      <c r="F379" s="15"/>
      <c r="G379" s="15"/>
    </row>
    <row r="380" spans="2:7" ht="12.75">
      <c r="B380" t="s">
        <v>90</v>
      </c>
      <c r="C380" s="15">
        <v>1202</v>
      </c>
      <c r="D380" s="15">
        <v>311</v>
      </c>
      <c r="E380" s="15">
        <v>443</v>
      </c>
      <c r="F380" s="15">
        <v>130100</v>
      </c>
      <c r="G380" s="15">
        <v>24.4</v>
      </c>
    </row>
    <row r="381" spans="3:7" ht="12.75">
      <c r="C381" s="15"/>
      <c r="D381" s="15"/>
      <c r="E381" s="15"/>
      <c r="F381" s="15"/>
      <c r="G381" s="15"/>
    </row>
    <row r="382" spans="1:7" ht="12.75">
      <c r="A382" s="11" t="s">
        <v>91</v>
      </c>
      <c r="B382" s="11" t="s">
        <v>92</v>
      </c>
      <c r="C382" s="18">
        <v>1402</v>
      </c>
      <c r="D382" s="18">
        <v>401</v>
      </c>
      <c r="E382" s="18">
        <v>260</v>
      </c>
      <c r="F382" s="18"/>
      <c r="G382" s="18">
        <v>826.3</v>
      </c>
    </row>
    <row r="383" spans="2:7" ht="12.75">
      <c r="B383" t="s">
        <v>380</v>
      </c>
      <c r="C383" s="15"/>
      <c r="D383" s="15"/>
      <c r="E383" s="15"/>
      <c r="F383" s="15"/>
      <c r="G383" s="15"/>
    </row>
    <row r="384" spans="2:7" ht="12.75">
      <c r="B384" t="s">
        <v>93</v>
      </c>
      <c r="C384" s="15">
        <v>1402</v>
      </c>
      <c r="D384" s="15">
        <v>401</v>
      </c>
      <c r="E384" s="15">
        <v>260</v>
      </c>
      <c r="F384" s="15">
        <v>110100</v>
      </c>
      <c r="G384" s="15">
        <v>438.9</v>
      </c>
    </row>
    <row r="385" spans="2:7" ht="12.75">
      <c r="B385" t="s">
        <v>538</v>
      </c>
      <c r="C385" s="15">
        <v>1402</v>
      </c>
      <c r="D385" s="15">
        <v>401</v>
      </c>
      <c r="E385" s="15">
        <v>260</v>
      </c>
      <c r="F385" s="15">
        <v>110200</v>
      </c>
      <c r="G385" s="15">
        <v>154</v>
      </c>
    </row>
    <row r="386" spans="2:7" ht="12.75">
      <c r="B386" t="s">
        <v>449</v>
      </c>
      <c r="C386" s="15"/>
      <c r="D386" s="15"/>
      <c r="E386" s="15"/>
      <c r="F386" s="15"/>
      <c r="G386" s="15"/>
    </row>
    <row r="387" spans="2:7" ht="12.75">
      <c r="B387" t="s">
        <v>1031</v>
      </c>
      <c r="C387" s="15">
        <v>1402</v>
      </c>
      <c r="D387" s="15">
        <v>401</v>
      </c>
      <c r="E387" s="15">
        <v>260</v>
      </c>
      <c r="F387" s="15">
        <v>110300</v>
      </c>
      <c r="G387" s="15">
        <v>2.8</v>
      </c>
    </row>
    <row r="388" spans="2:7" ht="12.75">
      <c r="B388" t="s">
        <v>89</v>
      </c>
      <c r="C388" s="15">
        <v>1402</v>
      </c>
      <c r="D388" s="15">
        <v>401</v>
      </c>
      <c r="E388" s="15">
        <v>260</v>
      </c>
      <c r="F388" s="15">
        <v>110400</v>
      </c>
      <c r="G388" s="15">
        <v>3.2</v>
      </c>
    </row>
    <row r="389" spans="2:7" ht="12.75">
      <c r="B389" t="s">
        <v>1019</v>
      </c>
      <c r="C389" s="15">
        <v>1402</v>
      </c>
      <c r="D389" s="15">
        <v>401</v>
      </c>
      <c r="E389" s="15">
        <v>260</v>
      </c>
      <c r="F389" s="15">
        <v>110600</v>
      </c>
      <c r="G389" s="15">
        <v>1</v>
      </c>
    </row>
    <row r="390" spans="2:7" ht="12.75">
      <c r="B390" t="s">
        <v>1022</v>
      </c>
      <c r="C390" s="15">
        <v>1402</v>
      </c>
      <c r="D390" s="15">
        <v>401</v>
      </c>
      <c r="E390" s="15">
        <v>260</v>
      </c>
      <c r="F390" s="15">
        <v>110700</v>
      </c>
      <c r="G390" s="15">
        <v>120.8</v>
      </c>
    </row>
    <row r="391" spans="2:7" ht="12.75">
      <c r="B391" t="s">
        <v>1023</v>
      </c>
      <c r="C391" s="15">
        <v>1402</v>
      </c>
      <c r="D391" s="15">
        <v>401</v>
      </c>
      <c r="E391" s="15">
        <v>260</v>
      </c>
      <c r="F391" s="15">
        <v>130300</v>
      </c>
      <c r="G391" s="15">
        <v>32.7</v>
      </c>
    </row>
    <row r="392" spans="2:7" ht="12.75">
      <c r="B392" t="s">
        <v>640</v>
      </c>
      <c r="C392" s="15">
        <v>1402</v>
      </c>
      <c r="D392" s="15">
        <v>401</v>
      </c>
      <c r="E392" s="15">
        <v>260</v>
      </c>
      <c r="F392" s="15">
        <v>240300</v>
      </c>
      <c r="G392" s="15">
        <v>72.9</v>
      </c>
    </row>
    <row r="393" spans="3:7" ht="12.75">
      <c r="C393" s="15"/>
      <c r="D393" s="15"/>
      <c r="E393" s="15"/>
      <c r="F393" s="15"/>
      <c r="G393" s="15"/>
    </row>
    <row r="394" spans="1:7" ht="12.75">
      <c r="A394" s="11" t="s">
        <v>94</v>
      </c>
      <c r="B394" s="11" t="s">
        <v>585</v>
      </c>
      <c r="C394" s="18">
        <v>1407</v>
      </c>
      <c r="D394" s="18">
        <v>407</v>
      </c>
      <c r="E394" s="18">
        <v>272</v>
      </c>
      <c r="F394" s="18"/>
      <c r="G394" s="18">
        <v>61.6</v>
      </c>
    </row>
    <row r="395" spans="2:7" ht="12.75">
      <c r="B395" t="s">
        <v>380</v>
      </c>
      <c r="C395" s="15"/>
      <c r="D395" s="15"/>
      <c r="E395" s="15"/>
      <c r="F395" s="15"/>
      <c r="G395" s="15"/>
    </row>
    <row r="396" spans="2:7" ht="12.75">
      <c r="B396" t="s">
        <v>1037</v>
      </c>
      <c r="C396" s="15">
        <v>1407</v>
      </c>
      <c r="D396" s="15">
        <v>407</v>
      </c>
      <c r="E396" s="15">
        <v>272</v>
      </c>
      <c r="F396" s="15">
        <v>110100</v>
      </c>
      <c r="G396" s="15">
        <v>44.5</v>
      </c>
    </row>
    <row r="397" spans="2:7" ht="12.75">
      <c r="B397" t="s">
        <v>538</v>
      </c>
      <c r="C397" s="15">
        <v>1407</v>
      </c>
      <c r="D397" s="15">
        <v>407</v>
      </c>
      <c r="E397" s="15">
        <v>272</v>
      </c>
      <c r="F397" s="15">
        <v>110200</v>
      </c>
      <c r="G397" s="15">
        <v>16.8</v>
      </c>
    </row>
    <row r="398" spans="2:7" ht="12.75">
      <c r="B398" t="s">
        <v>839</v>
      </c>
      <c r="C398" s="15"/>
      <c r="D398" s="15"/>
      <c r="E398" s="15"/>
      <c r="F398" s="15"/>
      <c r="G398" s="15"/>
    </row>
    <row r="399" spans="2:7" ht="12.75">
      <c r="B399" t="s">
        <v>1031</v>
      </c>
      <c r="C399" s="15">
        <v>1407</v>
      </c>
      <c r="D399" s="15">
        <v>407</v>
      </c>
      <c r="E399" s="15">
        <v>272</v>
      </c>
      <c r="F399" s="15">
        <v>110300</v>
      </c>
      <c r="G399" s="15">
        <v>0.1</v>
      </c>
    </row>
    <row r="400" spans="2:7" ht="12.75">
      <c r="B400" t="s">
        <v>838</v>
      </c>
      <c r="C400" s="15">
        <v>1407</v>
      </c>
      <c r="D400" s="15">
        <v>407</v>
      </c>
      <c r="E400" s="15">
        <v>272</v>
      </c>
      <c r="F400" s="15">
        <v>110400</v>
      </c>
      <c r="G400" s="15">
        <v>0.2</v>
      </c>
    </row>
    <row r="402" spans="1:7" ht="12.75">
      <c r="A402" s="11" t="s">
        <v>95</v>
      </c>
      <c r="B402" s="11" t="s">
        <v>97</v>
      </c>
      <c r="C402" s="18">
        <v>1501</v>
      </c>
      <c r="D402" s="18">
        <v>410</v>
      </c>
      <c r="E402" s="18">
        <v>280</v>
      </c>
      <c r="F402" s="18"/>
      <c r="G402" s="18">
        <v>138.3</v>
      </c>
    </row>
    <row r="403" spans="2:7" ht="12.75">
      <c r="B403" t="s">
        <v>166</v>
      </c>
      <c r="C403" s="15">
        <v>1501</v>
      </c>
      <c r="D403" s="15">
        <v>410</v>
      </c>
      <c r="E403" s="15">
        <v>280</v>
      </c>
      <c r="F403" s="15">
        <v>111000</v>
      </c>
      <c r="G403" s="15">
        <v>8.8</v>
      </c>
    </row>
    <row r="404" spans="2:7" ht="12.75">
      <c r="B404" t="s">
        <v>458</v>
      </c>
      <c r="C404" s="15">
        <v>1501</v>
      </c>
      <c r="D404" s="15">
        <v>410</v>
      </c>
      <c r="E404" s="15">
        <v>280</v>
      </c>
      <c r="F404" s="15"/>
      <c r="G404" s="15">
        <v>129.5</v>
      </c>
    </row>
    <row r="405" spans="2:7" ht="12.75">
      <c r="B405" t="s">
        <v>380</v>
      </c>
      <c r="C405" s="15"/>
      <c r="D405" s="15"/>
      <c r="E405" s="15"/>
      <c r="F405" s="15"/>
      <c r="G405" s="15"/>
    </row>
    <row r="406" spans="2:7" ht="12.75">
      <c r="B406" t="s">
        <v>1037</v>
      </c>
      <c r="C406" s="15">
        <v>1501</v>
      </c>
      <c r="D406" s="15">
        <v>410</v>
      </c>
      <c r="E406" s="15">
        <v>280</v>
      </c>
      <c r="F406" s="15">
        <v>110100</v>
      </c>
      <c r="G406" s="15">
        <v>33</v>
      </c>
    </row>
    <row r="407" spans="2:7" ht="12.75">
      <c r="B407" t="s">
        <v>538</v>
      </c>
      <c r="C407" s="15">
        <v>1501</v>
      </c>
      <c r="D407" s="15">
        <v>410</v>
      </c>
      <c r="E407" s="15">
        <v>280</v>
      </c>
      <c r="F407" s="15">
        <v>110200</v>
      </c>
      <c r="G407" s="15">
        <v>12.7</v>
      </c>
    </row>
    <row r="408" spans="2:7" ht="12.75">
      <c r="B408" t="s">
        <v>449</v>
      </c>
      <c r="C408" s="15"/>
      <c r="D408" s="15"/>
      <c r="E408" s="15"/>
      <c r="F408" s="15"/>
      <c r="G408" s="15"/>
    </row>
    <row r="409" spans="2:7" ht="12.75">
      <c r="B409" t="s">
        <v>1031</v>
      </c>
      <c r="C409" s="15">
        <v>1501</v>
      </c>
      <c r="D409" s="15">
        <v>410</v>
      </c>
      <c r="E409" s="15">
        <v>280</v>
      </c>
      <c r="F409" s="15">
        <v>110300</v>
      </c>
      <c r="G409" s="15">
        <v>0.4</v>
      </c>
    </row>
    <row r="410" spans="2:7" ht="12.75">
      <c r="B410" t="s">
        <v>1032</v>
      </c>
      <c r="C410" s="15">
        <v>1501</v>
      </c>
      <c r="D410" s="15">
        <v>410</v>
      </c>
      <c r="E410" s="15">
        <v>280</v>
      </c>
      <c r="F410" s="15">
        <v>110400</v>
      </c>
      <c r="G410" s="15">
        <v>0.1</v>
      </c>
    </row>
    <row r="411" spans="2:7" ht="12.75">
      <c r="B411" t="s">
        <v>1022</v>
      </c>
      <c r="C411" s="15">
        <v>1501</v>
      </c>
      <c r="D411" s="15">
        <v>410</v>
      </c>
      <c r="E411" s="15">
        <v>280</v>
      </c>
      <c r="F411" s="15">
        <v>110700</v>
      </c>
      <c r="G411" s="15">
        <v>73.4</v>
      </c>
    </row>
    <row r="412" spans="2:7" ht="12.75">
      <c r="B412" t="s">
        <v>840</v>
      </c>
      <c r="C412" s="15"/>
      <c r="D412" s="15"/>
      <c r="E412" s="15"/>
      <c r="F412" s="15"/>
      <c r="G412" s="15"/>
    </row>
    <row r="413" spans="2:7" ht="12.75">
      <c r="B413" t="s">
        <v>506</v>
      </c>
      <c r="C413" s="15">
        <v>1501</v>
      </c>
      <c r="D413" s="15">
        <v>410</v>
      </c>
      <c r="E413" s="15">
        <v>280</v>
      </c>
      <c r="F413" s="15">
        <v>111000</v>
      </c>
      <c r="G413" s="15">
        <v>0.6</v>
      </c>
    </row>
    <row r="414" spans="2:7" ht="12.75">
      <c r="B414" t="s">
        <v>640</v>
      </c>
      <c r="C414" s="15">
        <v>1501</v>
      </c>
      <c r="D414" s="15">
        <v>410</v>
      </c>
      <c r="E414" s="15">
        <v>280</v>
      </c>
      <c r="F414" s="15">
        <v>240300</v>
      </c>
      <c r="G414" s="15">
        <v>9.3</v>
      </c>
    </row>
    <row r="415" spans="3:7" ht="12.75">
      <c r="C415" s="15"/>
      <c r="D415" s="15"/>
      <c r="E415" s="15"/>
      <c r="F415" s="15"/>
      <c r="G415" s="15"/>
    </row>
    <row r="416" spans="1:7" ht="12.75">
      <c r="A416" s="11" t="s">
        <v>96</v>
      </c>
      <c r="B416" s="14" t="s">
        <v>175</v>
      </c>
      <c r="C416" s="24">
        <v>1501</v>
      </c>
      <c r="D416" s="24">
        <v>410</v>
      </c>
      <c r="E416" s="24">
        <v>284</v>
      </c>
      <c r="F416" s="24"/>
      <c r="G416" s="18">
        <v>20.7</v>
      </c>
    </row>
    <row r="417" spans="2:7" ht="12.75">
      <c r="B417" t="s">
        <v>380</v>
      </c>
      <c r="C417" s="15"/>
      <c r="D417" s="15"/>
      <c r="E417" s="15"/>
      <c r="F417" s="15"/>
      <c r="G417" s="15"/>
    </row>
    <row r="418" spans="2:7" ht="12.75">
      <c r="B418" t="s">
        <v>1037</v>
      </c>
      <c r="C418" s="15">
        <v>1501</v>
      </c>
      <c r="D418" s="15">
        <v>410</v>
      </c>
      <c r="E418" s="15">
        <v>284</v>
      </c>
      <c r="F418" s="15">
        <v>110100</v>
      </c>
      <c r="G418" s="15">
        <v>6.3</v>
      </c>
    </row>
    <row r="419" spans="2:7" ht="12.75">
      <c r="B419" t="s">
        <v>538</v>
      </c>
      <c r="C419" s="15">
        <v>1501</v>
      </c>
      <c r="D419" s="15">
        <v>410</v>
      </c>
      <c r="E419" s="15">
        <v>284</v>
      </c>
      <c r="F419" s="15">
        <v>110200</v>
      </c>
      <c r="G419" s="15">
        <v>2.2</v>
      </c>
    </row>
    <row r="420" spans="2:6" ht="12.75">
      <c r="B420" t="s">
        <v>128</v>
      </c>
      <c r="C420" s="15"/>
      <c r="D420" s="15"/>
      <c r="E420" s="15"/>
      <c r="F420" s="15"/>
    </row>
    <row r="421" spans="2:7" ht="12.75">
      <c r="B421" t="s">
        <v>1031</v>
      </c>
      <c r="C421" s="15">
        <v>1501</v>
      </c>
      <c r="D421" s="15">
        <v>410</v>
      </c>
      <c r="E421" s="15">
        <v>284</v>
      </c>
      <c r="F421" s="15">
        <v>110300</v>
      </c>
      <c r="G421" s="15">
        <v>0.6</v>
      </c>
    </row>
    <row r="422" spans="2:7" ht="12.75">
      <c r="B422" t="s">
        <v>1019</v>
      </c>
      <c r="C422" s="15">
        <v>1501</v>
      </c>
      <c r="D422" s="15">
        <v>410</v>
      </c>
      <c r="E422" s="15">
        <v>284</v>
      </c>
      <c r="F422" s="15">
        <v>110600</v>
      </c>
      <c r="G422" s="15">
        <v>0.2</v>
      </c>
    </row>
    <row r="423" spans="2:7" ht="12.75">
      <c r="B423" t="s">
        <v>1022</v>
      </c>
      <c r="C423" s="15">
        <v>1501</v>
      </c>
      <c r="D423" s="15">
        <v>410</v>
      </c>
      <c r="E423" s="15">
        <v>284</v>
      </c>
      <c r="F423" s="15">
        <v>110700</v>
      </c>
      <c r="G423" s="15">
        <v>10.8</v>
      </c>
    </row>
    <row r="424" spans="2:7" ht="12.75">
      <c r="B424" t="s">
        <v>840</v>
      </c>
      <c r="C424" s="15"/>
      <c r="D424" s="15"/>
      <c r="E424" s="15"/>
      <c r="F424" s="15"/>
      <c r="G424" s="15"/>
    </row>
    <row r="425" spans="2:7" ht="12.75">
      <c r="B425" t="s">
        <v>506</v>
      </c>
      <c r="C425" s="15">
        <v>1501</v>
      </c>
      <c r="D425" s="15">
        <v>410</v>
      </c>
      <c r="E425" s="15">
        <v>284</v>
      </c>
      <c r="F425" s="15">
        <v>111000</v>
      </c>
      <c r="G425" s="15">
        <v>0.6</v>
      </c>
    </row>
    <row r="426" spans="3:7" ht="12.75">
      <c r="C426" s="15"/>
      <c r="D426" s="15"/>
      <c r="E426" s="15"/>
      <c r="F426" s="15"/>
      <c r="G426" s="15"/>
    </row>
    <row r="427" spans="1:7" ht="12" customHeight="1">
      <c r="A427" s="11" t="s">
        <v>98</v>
      </c>
      <c r="B427" s="11" t="s">
        <v>1077</v>
      </c>
      <c r="C427" s="18">
        <v>1701</v>
      </c>
      <c r="D427" s="18">
        <v>430</v>
      </c>
      <c r="E427" s="18">
        <v>302</v>
      </c>
      <c r="F427" s="18"/>
      <c r="G427" s="18">
        <v>95.9</v>
      </c>
    </row>
    <row r="428" spans="2:7" ht="12.75">
      <c r="B428" t="s">
        <v>380</v>
      </c>
      <c r="C428" s="15"/>
      <c r="D428" s="15"/>
      <c r="E428" s="15"/>
      <c r="F428" s="15"/>
      <c r="G428" s="15"/>
    </row>
    <row r="429" spans="2:7" ht="12.75">
      <c r="B429" t="s">
        <v>1037</v>
      </c>
      <c r="C429" s="15">
        <v>1701</v>
      </c>
      <c r="D429" s="15">
        <v>430</v>
      </c>
      <c r="E429" s="15">
        <v>302</v>
      </c>
      <c r="F429" s="15">
        <v>110100</v>
      </c>
      <c r="G429" s="15">
        <v>42.3</v>
      </c>
    </row>
    <row r="430" spans="2:7" ht="12.75">
      <c r="B430" t="s">
        <v>538</v>
      </c>
      <c r="C430" s="15">
        <v>1701</v>
      </c>
      <c r="D430" s="15">
        <v>430</v>
      </c>
      <c r="E430" s="15">
        <v>302</v>
      </c>
      <c r="F430" s="15">
        <v>110200</v>
      </c>
      <c r="G430" s="15">
        <v>14.5</v>
      </c>
    </row>
    <row r="431" spans="2:7" ht="12.75">
      <c r="B431" t="s">
        <v>88</v>
      </c>
      <c r="C431" s="15"/>
      <c r="D431" s="15"/>
      <c r="E431" s="15"/>
      <c r="F431" s="15"/>
      <c r="G431" s="15"/>
    </row>
    <row r="432" spans="2:7" ht="12.75">
      <c r="B432" t="s">
        <v>1173</v>
      </c>
      <c r="C432" s="15">
        <v>1701</v>
      </c>
      <c r="D432" s="15">
        <v>430</v>
      </c>
      <c r="E432" s="15">
        <v>302</v>
      </c>
      <c r="F432" s="15">
        <v>110300</v>
      </c>
      <c r="G432" s="15">
        <v>4.1</v>
      </c>
    </row>
    <row r="433" spans="2:7" ht="12.75">
      <c r="B433" t="s">
        <v>89</v>
      </c>
      <c r="C433" s="15">
        <v>1701</v>
      </c>
      <c r="D433" s="15">
        <v>430</v>
      </c>
      <c r="E433" s="15">
        <v>302</v>
      </c>
      <c r="F433" s="15">
        <v>110400</v>
      </c>
      <c r="G433" s="15">
        <v>0.2</v>
      </c>
    </row>
    <row r="434" spans="2:7" ht="12.75">
      <c r="B434" t="s">
        <v>1019</v>
      </c>
      <c r="C434" s="15">
        <v>1701</v>
      </c>
      <c r="D434" s="15">
        <v>430</v>
      </c>
      <c r="E434" s="15">
        <v>302</v>
      </c>
      <c r="F434" s="15">
        <v>110600</v>
      </c>
      <c r="G434" s="15">
        <v>1.8</v>
      </c>
    </row>
    <row r="435" spans="2:7" ht="12.75">
      <c r="B435" t="s">
        <v>1022</v>
      </c>
      <c r="C435" s="15">
        <v>1701</v>
      </c>
      <c r="D435" s="15">
        <v>430</v>
      </c>
      <c r="E435" s="15">
        <v>302</v>
      </c>
      <c r="F435" s="15">
        <v>110700</v>
      </c>
      <c r="G435" s="15">
        <v>10.3</v>
      </c>
    </row>
    <row r="436" spans="2:7" ht="12.75">
      <c r="B436" t="s">
        <v>1020</v>
      </c>
      <c r="C436" s="15"/>
      <c r="D436" s="15"/>
      <c r="E436" s="15"/>
      <c r="F436" s="15"/>
      <c r="G436" s="15"/>
    </row>
    <row r="437" spans="2:7" ht="12.75">
      <c r="B437" t="s">
        <v>1021</v>
      </c>
      <c r="C437" s="15">
        <v>1701</v>
      </c>
      <c r="D437" s="15">
        <v>430</v>
      </c>
      <c r="E437" s="15">
        <v>302</v>
      </c>
      <c r="F437" s="15">
        <v>111000</v>
      </c>
      <c r="G437" s="15">
        <v>6</v>
      </c>
    </row>
    <row r="438" spans="2:7" ht="12.75">
      <c r="B438" t="s">
        <v>1023</v>
      </c>
      <c r="C438" s="15">
        <v>1701</v>
      </c>
      <c r="D438" s="15">
        <v>430</v>
      </c>
      <c r="E438" s="15">
        <v>302</v>
      </c>
      <c r="F438" s="15">
        <v>130300</v>
      </c>
      <c r="G438" s="15">
        <v>16.7</v>
      </c>
    </row>
    <row r="439" spans="3:7" ht="12.75">
      <c r="C439" s="15"/>
      <c r="D439" s="15"/>
      <c r="E439" s="15"/>
      <c r="F439" s="15"/>
      <c r="G439" s="15"/>
    </row>
    <row r="440" spans="1:7" ht="12.75">
      <c r="A440" s="11" t="s">
        <v>602</v>
      </c>
      <c r="B440" s="11" t="s">
        <v>596</v>
      </c>
      <c r="C440" s="18"/>
      <c r="D440" s="18"/>
      <c r="E440" s="18"/>
      <c r="F440" s="18"/>
      <c r="G440" s="18">
        <v>4979.2</v>
      </c>
    </row>
    <row r="441" spans="1:7" ht="12.75">
      <c r="A441" s="11" t="s">
        <v>604</v>
      </c>
      <c r="B441" s="11" t="s">
        <v>1244</v>
      </c>
      <c r="C441" s="18" t="s">
        <v>1175</v>
      </c>
      <c r="D441" s="26" t="s">
        <v>1176</v>
      </c>
      <c r="E441" s="18" t="s">
        <v>99</v>
      </c>
      <c r="F441" s="18"/>
      <c r="G441" s="18">
        <v>265.4</v>
      </c>
    </row>
    <row r="442" spans="2:7" ht="12.75">
      <c r="B442" t="s">
        <v>380</v>
      </c>
      <c r="C442" s="15"/>
      <c r="D442" s="15"/>
      <c r="E442" s="15"/>
      <c r="F442" s="15"/>
      <c r="G442" s="15"/>
    </row>
    <row r="443" spans="2:7" ht="12.75">
      <c r="B443" t="s">
        <v>1037</v>
      </c>
      <c r="C443" s="15" t="s">
        <v>1175</v>
      </c>
      <c r="D443" s="15" t="s">
        <v>532</v>
      </c>
      <c r="E443" s="15" t="s">
        <v>99</v>
      </c>
      <c r="F443" s="15">
        <v>110100</v>
      </c>
      <c r="G443" s="15">
        <v>157.4</v>
      </c>
    </row>
    <row r="444" spans="2:7" ht="12.75">
      <c r="B444" t="s">
        <v>538</v>
      </c>
      <c r="C444" s="15" t="s">
        <v>1175</v>
      </c>
      <c r="D444" s="15" t="s">
        <v>532</v>
      </c>
      <c r="E444" s="15" t="s">
        <v>99</v>
      </c>
      <c r="F444" s="15">
        <v>110200</v>
      </c>
      <c r="G444" s="15">
        <v>67.2</v>
      </c>
    </row>
    <row r="445" spans="2:7" ht="12.75">
      <c r="B445" t="s">
        <v>100</v>
      </c>
      <c r="C445" s="15"/>
      <c r="D445" s="15"/>
      <c r="E445" s="15"/>
      <c r="F445" s="15"/>
      <c r="G445" s="15"/>
    </row>
    <row r="446" spans="2:7" ht="12.75">
      <c r="B446" t="s">
        <v>1031</v>
      </c>
      <c r="C446" s="15" t="s">
        <v>1175</v>
      </c>
      <c r="D446" s="15" t="s">
        <v>731</v>
      </c>
      <c r="E446" s="15" t="s">
        <v>99</v>
      </c>
      <c r="F446" s="15">
        <v>110300</v>
      </c>
      <c r="G446" s="15">
        <v>26.4</v>
      </c>
    </row>
    <row r="447" spans="2:7" ht="12.75">
      <c r="B447" t="s">
        <v>101</v>
      </c>
      <c r="C447" s="15" t="s">
        <v>1175</v>
      </c>
      <c r="D447" s="15" t="s">
        <v>532</v>
      </c>
      <c r="E447" s="15" t="s">
        <v>99</v>
      </c>
      <c r="F447" s="15">
        <v>110600</v>
      </c>
      <c r="G447" s="15">
        <v>3</v>
      </c>
    </row>
    <row r="448" spans="2:7" ht="12.75">
      <c r="B448" t="s">
        <v>1022</v>
      </c>
      <c r="C448" s="15" t="s">
        <v>1175</v>
      </c>
      <c r="D448" s="15" t="s">
        <v>532</v>
      </c>
      <c r="E448" s="15" t="s">
        <v>99</v>
      </c>
      <c r="F448" s="15">
        <v>110700</v>
      </c>
      <c r="G448" s="15">
        <v>1.1</v>
      </c>
    </row>
    <row r="449" spans="2:7" ht="12.75">
      <c r="B449" t="s">
        <v>131</v>
      </c>
      <c r="C449" s="15"/>
      <c r="D449" s="15"/>
      <c r="E449" s="15"/>
      <c r="F449" s="15"/>
      <c r="G449" s="15"/>
    </row>
    <row r="450" spans="2:7" ht="12.75">
      <c r="B450" t="s">
        <v>480</v>
      </c>
      <c r="C450" s="15" t="s">
        <v>732</v>
      </c>
      <c r="D450" s="15" t="s">
        <v>171</v>
      </c>
      <c r="E450" s="15" t="s">
        <v>172</v>
      </c>
      <c r="F450" s="15">
        <v>111000</v>
      </c>
      <c r="G450" s="15">
        <v>10.3</v>
      </c>
    </row>
    <row r="451" spans="3:7" ht="12.75">
      <c r="C451" s="15"/>
      <c r="D451" s="15"/>
      <c r="E451" s="15"/>
      <c r="F451" s="15"/>
      <c r="G451" s="15"/>
    </row>
    <row r="452" spans="1:7" ht="12.75">
      <c r="A452" s="11" t="s">
        <v>605</v>
      </c>
      <c r="B452" s="11" t="s">
        <v>173</v>
      </c>
      <c r="C452" s="18">
        <v>1201</v>
      </c>
      <c r="D452" s="18">
        <v>310</v>
      </c>
      <c r="E452" s="18">
        <v>290</v>
      </c>
      <c r="F452" s="18"/>
      <c r="G452" s="18">
        <v>976.9</v>
      </c>
    </row>
    <row r="453" spans="2:7" ht="12.75">
      <c r="B453" t="s">
        <v>380</v>
      </c>
      <c r="C453" s="15"/>
      <c r="D453" s="15"/>
      <c r="E453" s="15"/>
      <c r="F453" s="15"/>
      <c r="G453" s="15"/>
    </row>
    <row r="454" spans="2:7" ht="12.75">
      <c r="B454" t="s">
        <v>90</v>
      </c>
      <c r="C454" s="15">
        <v>1201</v>
      </c>
      <c r="D454" s="15">
        <v>310</v>
      </c>
      <c r="E454" s="15">
        <v>290</v>
      </c>
      <c r="F454" s="15">
        <v>130100</v>
      </c>
      <c r="G454" s="15">
        <v>745.6</v>
      </c>
    </row>
    <row r="455" spans="2:7" ht="12.75">
      <c r="B455" t="s">
        <v>764</v>
      </c>
      <c r="C455" s="15">
        <v>1201</v>
      </c>
      <c r="D455" s="15">
        <v>310</v>
      </c>
      <c r="E455" s="15">
        <v>290</v>
      </c>
      <c r="F455" s="15">
        <v>240300</v>
      </c>
      <c r="G455" s="15">
        <v>231.3</v>
      </c>
    </row>
    <row r="456" spans="1:7" ht="12.75">
      <c r="A456" s="11" t="s">
        <v>102</v>
      </c>
      <c r="B456" s="11" t="s">
        <v>174</v>
      </c>
      <c r="C456" s="15">
        <v>1202</v>
      </c>
      <c r="D456" s="15">
        <v>311</v>
      </c>
      <c r="E456" s="15">
        <v>443</v>
      </c>
      <c r="F456" s="15"/>
      <c r="G456" s="15">
        <v>244.1</v>
      </c>
    </row>
    <row r="457" spans="2:7" ht="12.75">
      <c r="B457" t="s">
        <v>380</v>
      </c>
      <c r="C457" s="15"/>
      <c r="D457" s="15"/>
      <c r="E457" s="15"/>
      <c r="F457" s="15"/>
      <c r="G457" s="15"/>
    </row>
    <row r="458" spans="2:7" ht="12.75">
      <c r="B458" t="s">
        <v>90</v>
      </c>
      <c r="C458" s="15">
        <v>1202</v>
      </c>
      <c r="D458" s="15">
        <v>311</v>
      </c>
      <c r="E458" s="15">
        <v>443</v>
      </c>
      <c r="F458" s="15">
        <v>130100</v>
      </c>
      <c r="G458" s="15">
        <v>244.1</v>
      </c>
    </row>
    <row r="459" spans="3:7" ht="12.75">
      <c r="C459" s="15"/>
      <c r="D459" s="15"/>
      <c r="E459" s="15"/>
      <c r="F459" s="15"/>
      <c r="G459" s="15"/>
    </row>
    <row r="460" spans="1:7" ht="12.75">
      <c r="A460" s="11" t="s">
        <v>103</v>
      </c>
      <c r="B460" s="11" t="s">
        <v>92</v>
      </c>
      <c r="C460" s="18">
        <v>1402</v>
      </c>
      <c r="D460" s="18">
        <v>401</v>
      </c>
      <c r="E460" s="18">
        <v>260</v>
      </c>
      <c r="F460" s="18"/>
      <c r="G460" s="15">
        <v>2051.6</v>
      </c>
    </row>
    <row r="461" spans="2:7" ht="12.75">
      <c r="B461" t="s">
        <v>380</v>
      </c>
      <c r="C461" s="15"/>
      <c r="D461" s="15"/>
      <c r="E461" s="15"/>
      <c r="F461" s="15"/>
      <c r="G461" s="15"/>
    </row>
    <row r="462" spans="2:7" ht="12.75">
      <c r="B462" t="s">
        <v>1037</v>
      </c>
      <c r="C462" s="15">
        <v>1402</v>
      </c>
      <c r="D462" s="15">
        <v>401</v>
      </c>
      <c r="E462" s="15">
        <v>260</v>
      </c>
      <c r="F462" s="15">
        <v>110100</v>
      </c>
      <c r="G462" s="15">
        <v>935.7</v>
      </c>
    </row>
    <row r="463" spans="2:7" ht="12.75">
      <c r="B463" t="s">
        <v>538</v>
      </c>
      <c r="C463" s="15">
        <v>1402</v>
      </c>
      <c r="D463" s="15">
        <v>401</v>
      </c>
      <c r="E463" s="15">
        <v>260</v>
      </c>
      <c r="F463" s="15">
        <v>110200</v>
      </c>
      <c r="G463" s="15">
        <v>329</v>
      </c>
    </row>
    <row r="464" spans="2:7" ht="12.75">
      <c r="B464" t="s">
        <v>105</v>
      </c>
      <c r="C464" s="15"/>
      <c r="D464" s="15"/>
      <c r="E464" s="15"/>
      <c r="F464" s="15"/>
      <c r="G464" s="15"/>
    </row>
    <row r="465" spans="2:7" ht="12.75">
      <c r="B465" t="s">
        <v>1031</v>
      </c>
      <c r="C465" s="15">
        <v>1402</v>
      </c>
      <c r="D465" s="15">
        <v>401</v>
      </c>
      <c r="E465" s="15">
        <v>260</v>
      </c>
      <c r="F465" s="15">
        <v>110300</v>
      </c>
      <c r="G465" s="15">
        <v>17.5</v>
      </c>
    </row>
    <row r="466" spans="2:7" ht="12.75">
      <c r="B466" t="s">
        <v>106</v>
      </c>
      <c r="C466" s="15">
        <v>1402</v>
      </c>
      <c r="D466" s="15">
        <v>401</v>
      </c>
      <c r="E466" s="15">
        <v>260</v>
      </c>
      <c r="F466" s="15">
        <v>110400</v>
      </c>
      <c r="G466" s="15">
        <v>5.9</v>
      </c>
    </row>
    <row r="467" spans="2:7" ht="12.75">
      <c r="B467" t="s">
        <v>1019</v>
      </c>
      <c r="C467" s="15">
        <v>1402</v>
      </c>
      <c r="D467" s="15">
        <v>401</v>
      </c>
      <c r="E467" s="15">
        <v>260</v>
      </c>
      <c r="F467" s="15">
        <v>110600</v>
      </c>
      <c r="G467" s="15">
        <v>3</v>
      </c>
    </row>
    <row r="468" spans="2:7" ht="12.75">
      <c r="B468" t="s">
        <v>1022</v>
      </c>
      <c r="C468" s="15">
        <v>1402</v>
      </c>
      <c r="D468" s="15">
        <v>401</v>
      </c>
      <c r="E468" s="15">
        <v>260</v>
      </c>
      <c r="F468" s="15">
        <v>110700</v>
      </c>
      <c r="G468" s="15">
        <v>430.4</v>
      </c>
    </row>
    <row r="469" spans="2:7" ht="12.75">
      <c r="B469" t="s">
        <v>479</v>
      </c>
      <c r="C469" s="15"/>
      <c r="D469" s="15"/>
      <c r="E469" s="15"/>
      <c r="F469" s="15"/>
      <c r="G469" s="15"/>
    </row>
    <row r="470" spans="2:7" ht="12.75">
      <c r="B470" t="s">
        <v>480</v>
      </c>
      <c r="C470" s="15">
        <v>1402</v>
      </c>
      <c r="D470" s="15">
        <v>401</v>
      </c>
      <c r="E470" s="15">
        <v>260</v>
      </c>
      <c r="F470" s="15">
        <v>111000</v>
      </c>
      <c r="G470" s="15">
        <v>92.8</v>
      </c>
    </row>
    <row r="471" spans="2:7" ht="12.75">
      <c r="B471" t="s">
        <v>1023</v>
      </c>
      <c r="C471" s="15">
        <v>1402</v>
      </c>
      <c r="D471" s="15">
        <v>401</v>
      </c>
      <c r="E471" s="15">
        <v>260</v>
      </c>
      <c r="F471" s="15">
        <v>130300</v>
      </c>
      <c r="G471" s="15">
        <v>118.1</v>
      </c>
    </row>
    <row r="472" spans="2:7" ht="12.75">
      <c r="B472" t="s">
        <v>841</v>
      </c>
      <c r="C472" s="15"/>
      <c r="D472" s="15"/>
      <c r="E472" s="15"/>
      <c r="F472" s="15"/>
      <c r="G472" s="15"/>
    </row>
    <row r="473" spans="1:7" ht="12.75">
      <c r="A473" t="s">
        <v>770</v>
      </c>
      <c r="B473" t="s">
        <v>842</v>
      </c>
      <c r="C473" s="15">
        <v>1402</v>
      </c>
      <c r="D473" s="15">
        <v>401</v>
      </c>
      <c r="E473" s="15">
        <v>260</v>
      </c>
      <c r="F473" s="15">
        <v>240100</v>
      </c>
      <c r="G473" s="15">
        <v>12</v>
      </c>
    </row>
    <row r="474" spans="2:7" ht="12.75">
      <c r="B474" t="s">
        <v>640</v>
      </c>
      <c r="C474" s="15">
        <v>1402</v>
      </c>
      <c r="D474" s="15">
        <v>401</v>
      </c>
      <c r="E474" s="15">
        <v>260</v>
      </c>
      <c r="F474" s="15">
        <v>240300</v>
      </c>
      <c r="G474" s="15">
        <v>107.2</v>
      </c>
    </row>
    <row r="475" spans="3:7" ht="12.75">
      <c r="C475" s="15"/>
      <c r="D475" s="15"/>
      <c r="E475" s="15"/>
      <c r="F475" s="15"/>
      <c r="G475" s="15"/>
    </row>
    <row r="476" spans="1:7" ht="12.75">
      <c r="A476" s="11" t="s">
        <v>104</v>
      </c>
      <c r="B476" s="11" t="s">
        <v>1078</v>
      </c>
      <c r="C476" s="18">
        <v>1401</v>
      </c>
      <c r="D476" s="18">
        <v>400</v>
      </c>
      <c r="E476" s="18">
        <v>259</v>
      </c>
      <c r="F476" s="18"/>
      <c r="G476" s="18">
        <v>570.3</v>
      </c>
    </row>
    <row r="477" spans="2:7" ht="12.75">
      <c r="B477" t="s">
        <v>380</v>
      </c>
      <c r="C477" s="15"/>
      <c r="D477" s="15"/>
      <c r="E477" s="15"/>
      <c r="F477" s="15"/>
      <c r="G477" s="15"/>
    </row>
    <row r="478" spans="2:7" ht="12.75">
      <c r="B478" t="s">
        <v>1037</v>
      </c>
      <c r="C478" s="15">
        <v>1401</v>
      </c>
      <c r="D478" s="15">
        <v>400</v>
      </c>
      <c r="E478" s="15">
        <v>259</v>
      </c>
      <c r="F478" s="15">
        <v>110100</v>
      </c>
      <c r="G478" s="15">
        <v>181.7</v>
      </c>
    </row>
    <row r="479" spans="2:7" ht="12.75">
      <c r="B479" t="s">
        <v>538</v>
      </c>
      <c r="C479" s="15">
        <v>1401</v>
      </c>
      <c r="D479" s="15">
        <v>400</v>
      </c>
      <c r="E479" s="15">
        <v>259</v>
      </c>
      <c r="F479" s="15">
        <v>110200</v>
      </c>
      <c r="G479" s="15">
        <v>59.6</v>
      </c>
    </row>
    <row r="480" spans="2:7" ht="12.75">
      <c r="B480" t="s">
        <v>449</v>
      </c>
      <c r="C480" s="15"/>
      <c r="D480" s="15"/>
      <c r="E480" s="15"/>
      <c r="F480" s="15"/>
      <c r="G480" s="15"/>
    </row>
    <row r="481" spans="2:7" ht="12.75">
      <c r="B481" t="s">
        <v>1031</v>
      </c>
      <c r="C481" s="15">
        <v>1401</v>
      </c>
      <c r="D481" s="15">
        <v>400</v>
      </c>
      <c r="E481" s="15">
        <v>259</v>
      </c>
      <c r="F481" s="15">
        <v>110300</v>
      </c>
      <c r="G481" s="15">
        <v>123.5</v>
      </c>
    </row>
    <row r="482" spans="2:7" ht="12.75">
      <c r="B482" t="s">
        <v>133</v>
      </c>
      <c r="C482" s="15">
        <v>1401</v>
      </c>
      <c r="D482" s="15">
        <v>40</v>
      </c>
      <c r="E482" s="15">
        <v>259</v>
      </c>
      <c r="F482" s="15">
        <v>110400</v>
      </c>
      <c r="G482" s="15">
        <v>1</v>
      </c>
    </row>
    <row r="483" spans="2:7" ht="12.75">
      <c r="B483" t="s">
        <v>1019</v>
      </c>
      <c r="C483" s="15">
        <v>1401</v>
      </c>
      <c r="D483" s="15">
        <v>400</v>
      </c>
      <c r="E483" s="15">
        <v>259</v>
      </c>
      <c r="F483" s="15">
        <v>110600</v>
      </c>
      <c r="G483" s="15">
        <v>1.6</v>
      </c>
    </row>
    <row r="484" spans="2:7" ht="12.75">
      <c r="B484" t="s">
        <v>1022</v>
      </c>
      <c r="C484" s="15">
        <v>1401</v>
      </c>
      <c r="D484" s="15">
        <v>40</v>
      </c>
      <c r="E484" s="15">
        <v>259</v>
      </c>
      <c r="F484" s="15">
        <v>110700</v>
      </c>
      <c r="G484" s="15">
        <v>138.3</v>
      </c>
    </row>
    <row r="485" spans="2:7" ht="12.75">
      <c r="B485" t="s">
        <v>479</v>
      </c>
      <c r="C485" s="15"/>
      <c r="D485" s="15"/>
      <c r="E485" s="15"/>
      <c r="F485" s="15"/>
      <c r="G485" s="15"/>
    </row>
    <row r="486" spans="2:7" ht="12.75">
      <c r="B486" t="s">
        <v>480</v>
      </c>
      <c r="C486" s="15">
        <v>1401</v>
      </c>
      <c r="D486" s="15">
        <v>400</v>
      </c>
      <c r="E486" s="15">
        <v>259</v>
      </c>
      <c r="F486" s="15">
        <v>111000</v>
      </c>
      <c r="G486" s="15">
        <v>58</v>
      </c>
    </row>
    <row r="487" spans="2:7" ht="12.75">
      <c r="B487" t="s">
        <v>1023</v>
      </c>
      <c r="C487" s="15">
        <v>1401</v>
      </c>
      <c r="D487" s="15">
        <v>400</v>
      </c>
      <c r="E487" s="15">
        <v>259</v>
      </c>
      <c r="F487" s="15">
        <v>130300</v>
      </c>
      <c r="G487" s="15">
        <v>6.6</v>
      </c>
    </row>
    <row r="488" spans="3:7" ht="12.75">
      <c r="C488" s="15"/>
      <c r="D488" s="15"/>
      <c r="E488" s="15"/>
      <c r="F488" s="15"/>
      <c r="G488" s="15"/>
    </row>
    <row r="489" spans="1:7" ht="12.75">
      <c r="A489" s="11" t="s">
        <v>107</v>
      </c>
      <c r="B489" s="11" t="s">
        <v>108</v>
      </c>
      <c r="C489" s="18">
        <v>1407</v>
      </c>
      <c r="D489" s="18">
        <v>407</v>
      </c>
      <c r="E489" s="18">
        <v>272</v>
      </c>
      <c r="F489" s="18"/>
      <c r="G489" s="18">
        <v>55.5</v>
      </c>
    </row>
    <row r="490" spans="2:7" ht="12.75">
      <c r="B490" t="s">
        <v>485</v>
      </c>
      <c r="C490" s="15"/>
      <c r="D490" s="15"/>
      <c r="E490" s="15"/>
      <c r="F490" s="15"/>
      <c r="G490" s="15"/>
    </row>
    <row r="491" spans="2:7" ht="12.75">
      <c r="B491" t="s">
        <v>1023</v>
      </c>
      <c r="C491" s="15">
        <v>1407</v>
      </c>
      <c r="D491" s="15">
        <v>407</v>
      </c>
      <c r="E491" s="15">
        <v>272</v>
      </c>
      <c r="F491" s="15">
        <v>130300</v>
      </c>
      <c r="G491" s="15">
        <v>55.5</v>
      </c>
    </row>
    <row r="492" spans="3:7" ht="12.75">
      <c r="C492" s="15"/>
      <c r="D492" s="15"/>
      <c r="E492" s="15"/>
      <c r="F492" s="15"/>
      <c r="G492" s="15"/>
    </row>
    <row r="493" spans="1:7" s="11" customFormat="1" ht="12.75">
      <c r="A493" s="11" t="s">
        <v>109</v>
      </c>
      <c r="B493" s="11" t="s">
        <v>585</v>
      </c>
      <c r="C493" s="18">
        <v>1407</v>
      </c>
      <c r="D493" s="18">
        <v>407</v>
      </c>
      <c r="E493" s="18">
        <v>272</v>
      </c>
      <c r="F493" s="18"/>
      <c r="G493" s="18">
        <v>131.9</v>
      </c>
    </row>
    <row r="494" spans="2:7" ht="12.75">
      <c r="B494" t="s">
        <v>1285</v>
      </c>
      <c r="C494" s="15"/>
      <c r="D494" s="15"/>
      <c r="E494" s="15"/>
      <c r="F494" s="15"/>
      <c r="G494" s="15"/>
    </row>
    <row r="495" spans="2:7" ht="12.75">
      <c r="B495" t="s">
        <v>537</v>
      </c>
      <c r="C495" s="15">
        <v>1407</v>
      </c>
      <c r="D495" s="15">
        <v>407</v>
      </c>
      <c r="E495" s="15">
        <v>272</v>
      </c>
      <c r="F495" s="15">
        <v>110100</v>
      </c>
      <c r="G495" s="15">
        <v>100.2</v>
      </c>
    </row>
    <row r="496" spans="2:7" ht="12.75">
      <c r="B496" t="s">
        <v>538</v>
      </c>
      <c r="C496" s="15">
        <v>1407</v>
      </c>
      <c r="D496" s="15">
        <v>407</v>
      </c>
      <c r="E496" s="15">
        <v>272</v>
      </c>
      <c r="F496" s="15">
        <v>110200</v>
      </c>
      <c r="G496" s="15">
        <v>31.7</v>
      </c>
    </row>
    <row r="497" spans="3:7" ht="12.75">
      <c r="C497" s="15"/>
      <c r="D497" s="15"/>
      <c r="E497" s="15"/>
      <c r="F497" s="15"/>
      <c r="G497" s="15"/>
    </row>
    <row r="498" spans="1:7" ht="12.75">
      <c r="A498" s="11" t="s">
        <v>110</v>
      </c>
      <c r="B498" s="11" t="s">
        <v>97</v>
      </c>
      <c r="C498" s="18">
        <v>1501</v>
      </c>
      <c r="D498" s="18">
        <v>410</v>
      </c>
      <c r="E498" s="18">
        <v>280</v>
      </c>
      <c r="F498" s="18"/>
      <c r="G498" s="18">
        <v>454.2</v>
      </c>
    </row>
    <row r="499" spans="2:7" ht="12.75">
      <c r="B499" t="s">
        <v>166</v>
      </c>
      <c r="C499" s="15">
        <v>1501</v>
      </c>
      <c r="D499" s="15">
        <v>410</v>
      </c>
      <c r="E499" s="15">
        <v>280</v>
      </c>
      <c r="F499" s="15">
        <v>111000</v>
      </c>
      <c r="G499" s="15">
        <v>8.7</v>
      </c>
    </row>
    <row r="500" spans="2:7" ht="12.75">
      <c r="B500" t="s">
        <v>458</v>
      </c>
      <c r="C500" s="15">
        <v>1501</v>
      </c>
      <c r="D500" s="15">
        <v>410</v>
      </c>
      <c r="E500" s="15">
        <v>280</v>
      </c>
      <c r="F500" s="15"/>
      <c r="G500" s="15">
        <v>445.5</v>
      </c>
    </row>
    <row r="501" spans="2:7" ht="12.75">
      <c r="B501" t="s">
        <v>380</v>
      </c>
      <c r="C501" s="15"/>
      <c r="D501" s="15"/>
      <c r="E501" s="15"/>
      <c r="F501" s="15"/>
      <c r="G501" s="15"/>
    </row>
    <row r="502" spans="2:7" ht="12.75">
      <c r="B502" t="s">
        <v>1037</v>
      </c>
      <c r="C502" s="15">
        <v>1501</v>
      </c>
      <c r="D502" s="15">
        <v>410</v>
      </c>
      <c r="E502" s="15">
        <v>280</v>
      </c>
      <c r="F502" s="15">
        <v>110100</v>
      </c>
      <c r="G502" s="15">
        <v>94.9</v>
      </c>
    </row>
    <row r="503" spans="2:7" ht="12.75">
      <c r="B503" t="s">
        <v>538</v>
      </c>
      <c r="C503" s="15">
        <v>1501</v>
      </c>
      <c r="D503" s="15">
        <v>410</v>
      </c>
      <c r="E503" s="15">
        <v>280</v>
      </c>
      <c r="F503" s="15">
        <v>110200</v>
      </c>
      <c r="G503" s="15">
        <v>33.2</v>
      </c>
    </row>
    <row r="504" spans="2:7" ht="12.75">
      <c r="B504" t="s">
        <v>1019</v>
      </c>
      <c r="C504" s="15">
        <v>1501</v>
      </c>
      <c r="D504" s="15">
        <v>410</v>
      </c>
      <c r="E504" s="15">
        <v>280</v>
      </c>
      <c r="F504" s="15">
        <v>110600</v>
      </c>
      <c r="G504" s="15">
        <v>1.5</v>
      </c>
    </row>
    <row r="505" spans="2:7" ht="12.75">
      <c r="B505" t="s">
        <v>1022</v>
      </c>
      <c r="C505" s="15">
        <v>1501</v>
      </c>
      <c r="D505" s="15">
        <v>410</v>
      </c>
      <c r="E505" s="15">
        <v>280</v>
      </c>
      <c r="F505" s="15">
        <v>110700</v>
      </c>
      <c r="G505" s="15">
        <v>207.2</v>
      </c>
    </row>
    <row r="506" spans="2:7" ht="12.75">
      <c r="B506" t="s">
        <v>1197</v>
      </c>
      <c r="C506" s="15"/>
      <c r="D506" s="15"/>
      <c r="E506" s="15"/>
      <c r="F506" s="15"/>
      <c r="G506" s="15"/>
    </row>
    <row r="507" spans="2:7" ht="12.75">
      <c r="B507" t="s">
        <v>1021</v>
      </c>
      <c r="C507" s="15">
        <v>1501</v>
      </c>
      <c r="D507" s="15">
        <v>410</v>
      </c>
      <c r="E507" s="15">
        <v>280</v>
      </c>
      <c r="F507" s="15">
        <v>111000</v>
      </c>
      <c r="G507" s="15">
        <v>47.6</v>
      </c>
    </row>
    <row r="508" spans="2:7" ht="12.75">
      <c r="B508" t="s">
        <v>640</v>
      </c>
      <c r="C508" s="15">
        <v>1501</v>
      </c>
      <c r="D508" s="15">
        <v>410</v>
      </c>
      <c r="E508" s="15">
        <v>280</v>
      </c>
      <c r="F508" s="15">
        <v>240300</v>
      </c>
      <c r="G508" s="15">
        <v>61.1</v>
      </c>
    </row>
    <row r="509" spans="3:7" ht="12.75">
      <c r="C509" s="15"/>
      <c r="D509" s="15"/>
      <c r="E509" s="15"/>
      <c r="F509" s="15"/>
      <c r="G509" s="15"/>
    </row>
    <row r="510" spans="1:7" ht="12.75">
      <c r="A510" s="11" t="s">
        <v>111</v>
      </c>
      <c r="B510" s="11" t="s">
        <v>462</v>
      </c>
      <c r="C510" s="18">
        <v>1501</v>
      </c>
      <c r="D510" s="18">
        <v>412</v>
      </c>
      <c r="E510" s="18">
        <v>287</v>
      </c>
      <c r="F510" s="18"/>
      <c r="G510" s="15">
        <v>41</v>
      </c>
    </row>
    <row r="511" spans="2:7" ht="12.75">
      <c r="B511" t="s">
        <v>380</v>
      </c>
      <c r="C511" s="15"/>
      <c r="D511" s="15"/>
      <c r="E511" s="15"/>
      <c r="F511" s="15"/>
      <c r="G511" s="15"/>
    </row>
    <row r="512" spans="2:7" ht="12.75">
      <c r="B512" t="s">
        <v>1037</v>
      </c>
      <c r="C512" s="15">
        <v>1501</v>
      </c>
      <c r="D512" s="15">
        <v>412</v>
      </c>
      <c r="E512" s="15">
        <v>287</v>
      </c>
      <c r="F512" s="15">
        <v>110100</v>
      </c>
      <c r="G512" s="15">
        <v>26.7</v>
      </c>
    </row>
    <row r="513" spans="2:7" ht="12.75">
      <c r="B513" t="s">
        <v>538</v>
      </c>
      <c r="C513" s="15">
        <v>1501</v>
      </c>
      <c r="D513" s="15">
        <v>412</v>
      </c>
      <c r="E513" s="15">
        <v>287</v>
      </c>
      <c r="F513" s="15">
        <v>110200</v>
      </c>
      <c r="G513" s="15">
        <v>8.4</v>
      </c>
    </row>
    <row r="514" spans="2:7" ht="12.75">
      <c r="B514" t="s">
        <v>843</v>
      </c>
      <c r="C514" s="15">
        <v>1501</v>
      </c>
      <c r="D514" s="15">
        <v>412</v>
      </c>
      <c r="E514" s="15">
        <v>287</v>
      </c>
      <c r="F514" s="15">
        <v>110700</v>
      </c>
      <c r="G514" s="15">
        <v>5.8</v>
      </c>
    </row>
    <row r="515" spans="2:7" ht="12.75">
      <c r="B515" t="s">
        <v>844</v>
      </c>
      <c r="C515" s="15">
        <v>1501</v>
      </c>
      <c r="D515" s="15">
        <v>412</v>
      </c>
      <c r="E515" s="15">
        <v>287</v>
      </c>
      <c r="F515" s="15">
        <v>110400</v>
      </c>
      <c r="G515" s="15">
        <v>0.1</v>
      </c>
    </row>
    <row r="516" spans="3:7" ht="12.75">
      <c r="C516" s="15"/>
      <c r="D516" s="15"/>
      <c r="E516" s="15"/>
      <c r="F516" s="15"/>
      <c r="G516" s="15"/>
    </row>
    <row r="517" spans="1:7" ht="12.75">
      <c r="A517" s="11" t="s">
        <v>112</v>
      </c>
      <c r="B517" s="11" t="s">
        <v>175</v>
      </c>
      <c r="C517" s="18">
        <v>1501</v>
      </c>
      <c r="D517" s="18">
        <v>410</v>
      </c>
      <c r="E517" s="18">
        <v>284</v>
      </c>
      <c r="F517" s="18"/>
      <c r="G517" s="18">
        <v>2.6</v>
      </c>
    </row>
    <row r="518" spans="2:7" ht="12.75">
      <c r="B518" t="s">
        <v>380</v>
      </c>
      <c r="C518" s="15"/>
      <c r="D518" s="15"/>
      <c r="E518" s="15"/>
      <c r="F518" s="15"/>
      <c r="G518" s="15"/>
    </row>
    <row r="519" spans="2:7" ht="12.75">
      <c r="B519" t="s">
        <v>1022</v>
      </c>
      <c r="C519" s="15">
        <v>1501</v>
      </c>
      <c r="D519" s="15">
        <v>410</v>
      </c>
      <c r="E519" s="15">
        <v>284</v>
      </c>
      <c r="F519" s="15">
        <v>110700</v>
      </c>
      <c r="G519" s="15">
        <v>2.6</v>
      </c>
    </row>
    <row r="520" spans="3:7" ht="12.75">
      <c r="C520" s="15"/>
      <c r="D520" s="15"/>
      <c r="E520" s="15"/>
      <c r="F520" s="15"/>
      <c r="G520" s="15"/>
    </row>
    <row r="521" spans="1:7" ht="12.75">
      <c r="A521" s="11" t="s">
        <v>113</v>
      </c>
      <c r="B521" s="11" t="s">
        <v>1077</v>
      </c>
      <c r="C521" s="18">
        <v>1701</v>
      </c>
      <c r="D521" s="18">
        <v>430</v>
      </c>
      <c r="E521" s="18">
        <v>302</v>
      </c>
      <c r="F521" s="18"/>
      <c r="G521" s="18">
        <v>170.2</v>
      </c>
    </row>
    <row r="522" spans="2:6" ht="12.75">
      <c r="B522" t="s">
        <v>380</v>
      </c>
      <c r="C522" s="15"/>
      <c r="D522" s="15"/>
      <c r="E522" s="15"/>
      <c r="F522" s="15"/>
    </row>
    <row r="523" spans="2:7" ht="12.75">
      <c r="B523" t="s">
        <v>1037</v>
      </c>
      <c r="C523" s="15">
        <v>1701</v>
      </c>
      <c r="D523" s="15">
        <v>430</v>
      </c>
      <c r="E523" s="15">
        <v>302</v>
      </c>
      <c r="F523" s="15">
        <v>110100</v>
      </c>
      <c r="G523" s="15">
        <v>81.4</v>
      </c>
    </row>
    <row r="524" spans="2:7" ht="12.75">
      <c r="B524" t="s">
        <v>538</v>
      </c>
      <c r="C524" s="15">
        <v>1701</v>
      </c>
      <c r="D524" s="15">
        <v>430</v>
      </c>
      <c r="E524" s="15">
        <v>302</v>
      </c>
      <c r="F524" s="15">
        <v>110200</v>
      </c>
      <c r="G524" s="15">
        <v>28.4</v>
      </c>
    </row>
    <row r="525" spans="2:7" ht="12.75">
      <c r="B525" t="s">
        <v>1019</v>
      </c>
      <c r="C525" s="15">
        <v>1701</v>
      </c>
      <c r="D525" s="15">
        <v>430</v>
      </c>
      <c r="E525" s="15">
        <v>302</v>
      </c>
      <c r="F525" s="15">
        <v>110600</v>
      </c>
      <c r="G525" s="15">
        <v>5.2</v>
      </c>
    </row>
    <row r="526" spans="2:7" ht="12.75">
      <c r="B526" t="s">
        <v>1022</v>
      </c>
      <c r="C526" s="15">
        <v>1701</v>
      </c>
      <c r="D526" s="15">
        <v>430</v>
      </c>
      <c r="E526" s="15">
        <v>302</v>
      </c>
      <c r="F526" s="15">
        <v>110700</v>
      </c>
      <c r="G526" s="15">
        <v>15</v>
      </c>
    </row>
    <row r="527" spans="2:6" ht="12.75">
      <c r="B527" t="s">
        <v>479</v>
      </c>
      <c r="C527" s="15"/>
      <c r="D527" s="15"/>
      <c r="E527" s="15"/>
      <c r="F527" s="15"/>
    </row>
    <row r="528" spans="2:7" ht="12.75">
      <c r="B528" t="s">
        <v>480</v>
      </c>
      <c r="C528" s="15">
        <v>1701</v>
      </c>
      <c r="D528" s="15">
        <v>430</v>
      </c>
      <c r="E528" s="15">
        <v>302</v>
      </c>
      <c r="F528" s="15">
        <v>111000</v>
      </c>
      <c r="G528" s="15">
        <v>8.9</v>
      </c>
    </row>
    <row r="529" spans="2:7" ht="12.75">
      <c r="B529" t="s">
        <v>1023</v>
      </c>
      <c r="C529" s="15">
        <v>1701</v>
      </c>
      <c r="D529" s="15">
        <v>430</v>
      </c>
      <c r="E529" s="15">
        <v>302</v>
      </c>
      <c r="F529" s="15">
        <v>130300</v>
      </c>
      <c r="G529" s="15">
        <v>31.3</v>
      </c>
    </row>
    <row r="530" spans="3:7" ht="12.75">
      <c r="C530" s="15"/>
      <c r="D530" s="15"/>
      <c r="E530" s="15"/>
      <c r="F530" s="15"/>
      <c r="G530" s="15"/>
    </row>
    <row r="531" spans="1:7" s="11" customFormat="1" ht="12.75">
      <c r="A531" s="11" t="s">
        <v>140</v>
      </c>
      <c r="B531" s="11" t="s">
        <v>644</v>
      </c>
      <c r="C531" s="18">
        <v>3004</v>
      </c>
      <c r="D531" s="18">
        <v>515</v>
      </c>
      <c r="E531" s="18">
        <v>397</v>
      </c>
      <c r="F531" s="18"/>
      <c r="G531" s="18">
        <v>3.8</v>
      </c>
    </row>
    <row r="532" spans="2:7" ht="12.75">
      <c r="B532" t="s">
        <v>1285</v>
      </c>
      <c r="C532" s="15"/>
      <c r="D532" s="15"/>
      <c r="E532" s="15"/>
      <c r="F532" s="15"/>
      <c r="G532" s="15"/>
    </row>
    <row r="533" spans="2:7" ht="12.75">
      <c r="B533" t="s">
        <v>840</v>
      </c>
      <c r="C533" s="15"/>
      <c r="D533" s="15"/>
      <c r="E533" s="15"/>
      <c r="F533" s="15"/>
      <c r="G533" s="15"/>
    </row>
    <row r="534" spans="2:7" ht="12.75">
      <c r="B534" t="s">
        <v>506</v>
      </c>
      <c r="C534" s="15">
        <v>3004</v>
      </c>
      <c r="D534" s="15">
        <v>515</v>
      </c>
      <c r="E534" s="15">
        <v>397</v>
      </c>
      <c r="F534" s="15">
        <v>111000</v>
      </c>
      <c r="G534" s="15">
        <v>3.8</v>
      </c>
    </row>
    <row r="535" spans="3:7" ht="12.75">
      <c r="C535" s="15"/>
      <c r="D535" s="15"/>
      <c r="E535" s="15"/>
      <c r="F535" s="15"/>
      <c r="G535" s="15"/>
    </row>
    <row r="536" spans="1:7" s="11" customFormat="1" ht="12.75">
      <c r="A536" s="11" t="s">
        <v>845</v>
      </c>
      <c r="B536" s="11" t="s">
        <v>846</v>
      </c>
      <c r="C536" s="18">
        <v>1806</v>
      </c>
      <c r="D536" s="18">
        <v>498</v>
      </c>
      <c r="E536" s="18">
        <v>345</v>
      </c>
      <c r="G536" s="18">
        <v>11.7</v>
      </c>
    </row>
    <row r="537" spans="1:7" ht="12.75">
      <c r="A537" t="s">
        <v>487</v>
      </c>
      <c r="B537" t="s">
        <v>1285</v>
      </c>
      <c r="C537" s="15"/>
      <c r="D537" s="15"/>
      <c r="E537" s="15"/>
      <c r="G537" s="15"/>
    </row>
    <row r="538" spans="2:7" ht="12.75">
      <c r="B538" t="s">
        <v>847</v>
      </c>
      <c r="C538" s="15">
        <v>1806</v>
      </c>
      <c r="D538" s="15">
        <v>498</v>
      </c>
      <c r="E538" s="15">
        <v>345</v>
      </c>
      <c r="F538" s="15">
        <v>130300</v>
      </c>
      <c r="G538" s="15">
        <v>11.7</v>
      </c>
    </row>
    <row r="539" spans="3:6" ht="12.75">
      <c r="C539" s="15"/>
      <c r="D539" s="15"/>
      <c r="E539" s="15"/>
      <c r="F539" s="15"/>
    </row>
    <row r="540" spans="1:7" ht="12.75">
      <c r="A540" s="11" t="s">
        <v>606</v>
      </c>
      <c r="B540" s="11" t="s">
        <v>1152</v>
      </c>
      <c r="C540" s="18"/>
      <c r="D540" s="18"/>
      <c r="E540" s="18"/>
      <c r="F540" s="18"/>
      <c r="G540">
        <v>2490.8</v>
      </c>
    </row>
    <row r="541" spans="1:7" ht="12.75">
      <c r="A541" s="11" t="s">
        <v>608</v>
      </c>
      <c r="B541" s="11" t="s">
        <v>1244</v>
      </c>
      <c r="C541" s="18" t="s">
        <v>1175</v>
      </c>
      <c r="D541" s="18" t="s">
        <v>1176</v>
      </c>
      <c r="E541" s="18" t="s">
        <v>87</v>
      </c>
      <c r="F541" s="18"/>
      <c r="G541" s="15">
        <v>163.4</v>
      </c>
    </row>
    <row r="542" spans="2:6" ht="12.75">
      <c r="B542" t="s">
        <v>380</v>
      </c>
      <c r="C542" s="15"/>
      <c r="D542" s="15"/>
      <c r="E542" s="15"/>
      <c r="F542" s="15"/>
    </row>
    <row r="543" spans="2:7" ht="12.75">
      <c r="B543" t="s">
        <v>1037</v>
      </c>
      <c r="C543" s="15" t="s">
        <v>1175</v>
      </c>
      <c r="D543" s="15" t="s">
        <v>1176</v>
      </c>
      <c r="E543" s="15" t="s">
        <v>87</v>
      </c>
      <c r="F543" s="15">
        <v>110100</v>
      </c>
      <c r="G543">
        <v>109.7</v>
      </c>
    </row>
    <row r="544" spans="2:7" ht="12.75">
      <c r="B544" t="s">
        <v>538</v>
      </c>
      <c r="C544" s="15" t="s">
        <v>1175</v>
      </c>
      <c r="D544" s="15" t="s">
        <v>1176</v>
      </c>
      <c r="E544" s="15" t="s">
        <v>87</v>
      </c>
      <c r="F544" s="15">
        <v>110200</v>
      </c>
      <c r="G544">
        <v>37.8</v>
      </c>
    </row>
    <row r="545" spans="2:6" ht="12.75">
      <c r="B545" t="s">
        <v>105</v>
      </c>
      <c r="C545" s="15"/>
      <c r="D545" s="15"/>
      <c r="E545" s="15"/>
      <c r="F545" s="15"/>
    </row>
    <row r="546" spans="2:7" ht="12.75">
      <c r="B546" t="s">
        <v>1031</v>
      </c>
      <c r="C546" s="15" t="s">
        <v>1175</v>
      </c>
      <c r="D546" s="15" t="s">
        <v>1176</v>
      </c>
      <c r="E546" s="15" t="s">
        <v>87</v>
      </c>
      <c r="F546" s="15">
        <v>110300</v>
      </c>
      <c r="G546">
        <v>1.7</v>
      </c>
    </row>
    <row r="547" spans="2:7" ht="12.75">
      <c r="B547" t="s">
        <v>106</v>
      </c>
      <c r="C547" s="15" t="s">
        <v>1175</v>
      </c>
      <c r="D547" s="15" t="s">
        <v>1176</v>
      </c>
      <c r="E547" s="15" t="s">
        <v>87</v>
      </c>
      <c r="F547" s="15">
        <v>110400</v>
      </c>
      <c r="G547">
        <v>0.1</v>
      </c>
    </row>
    <row r="548" spans="2:7" ht="12.75">
      <c r="B548" t="s">
        <v>1019</v>
      </c>
      <c r="C548" s="15" t="s">
        <v>1175</v>
      </c>
      <c r="D548" s="15" t="s">
        <v>1176</v>
      </c>
      <c r="E548" s="15" t="s">
        <v>87</v>
      </c>
      <c r="F548" s="15">
        <v>110600</v>
      </c>
      <c r="G548">
        <v>4.8</v>
      </c>
    </row>
    <row r="549" spans="2:7" ht="12.75">
      <c r="B549" t="s">
        <v>1022</v>
      </c>
      <c r="C549" s="15" t="s">
        <v>1175</v>
      </c>
      <c r="D549" s="15" t="s">
        <v>1176</v>
      </c>
      <c r="E549" s="15" t="s">
        <v>87</v>
      </c>
      <c r="F549" s="15">
        <v>110700</v>
      </c>
      <c r="G549">
        <v>9.3</v>
      </c>
    </row>
    <row r="550" spans="3:6" ht="12.75">
      <c r="C550" s="15"/>
      <c r="D550" s="15"/>
      <c r="E550" s="15"/>
      <c r="F550" s="15"/>
    </row>
    <row r="551" spans="1:7" ht="12.75">
      <c r="A551" s="11" t="s">
        <v>609</v>
      </c>
      <c r="B551" s="11" t="s">
        <v>173</v>
      </c>
      <c r="C551" s="18">
        <v>1201</v>
      </c>
      <c r="D551" s="18">
        <v>310</v>
      </c>
      <c r="E551" s="18">
        <v>290</v>
      </c>
      <c r="F551" s="18"/>
      <c r="G551" s="18">
        <v>1368.7</v>
      </c>
    </row>
    <row r="552" spans="2:6" ht="12.75">
      <c r="B552" t="s">
        <v>380</v>
      </c>
      <c r="C552" s="15"/>
      <c r="D552" s="15"/>
      <c r="E552" s="15"/>
      <c r="F552" s="15"/>
    </row>
    <row r="553" spans="2:7" ht="12.75">
      <c r="B553" t="s">
        <v>90</v>
      </c>
      <c r="C553" s="15">
        <v>1201</v>
      </c>
      <c r="D553" s="15">
        <v>310</v>
      </c>
      <c r="E553" s="15">
        <v>290</v>
      </c>
      <c r="F553" s="15">
        <v>130100</v>
      </c>
      <c r="G553" s="15">
        <v>1368.7</v>
      </c>
    </row>
    <row r="554" spans="3:6" ht="12.75">
      <c r="C554" s="15"/>
      <c r="D554" s="15"/>
      <c r="E554" s="15"/>
      <c r="F554" s="15"/>
    </row>
    <row r="555" spans="1:7" ht="12.75">
      <c r="A555" s="11" t="s">
        <v>114</v>
      </c>
      <c r="B555" s="11" t="s">
        <v>174</v>
      </c>
      <c r="C555" s="18">
        <v>1202</v>
      </c>
      <c r="D555" s="18">
        <v>311</v>
      </c>
      <c r="E555" s="18">
        <v>443</v>
      </c>
      <c r="F555" s="18">
        <v>130100</v>
      </c>
      <c r="G555" s="18">
        <v>20.6</v>
      </c>
    </row>
    <row r="556" spans="2:6" ht="12.75">
      <c r="B556" t="s">
        <v>380</v>
      </c>
      <c r="C556" s="15"/>
      <c r="D556" s="15"/>
      <c r="E556" s="15"/>
      <c r="F556" s="15"/>
    </row>
    <row r="557" spans="2:7" ht="12.75">
      <c r="B557" t="s">
        <v>90</v>
      </c>
      <c r="C557" s="15">
        <v>1202</v>
      </c>
      <c r="D557" s="15">
        <v>311</v>
      </c>
      <c r="E557" s="15">
        <v>443</v>
      </c>
      <c r="F557" s="15">
        <v>130100</v>
      </c>
      <c r="G557" s="15">
        <v>20.6</v>
      </c>
    </row>
    <row r="558" spans="3:6" ht="12.75">
      <c r="C558" s="15"/>
      <c r="D558" s="15"/>
      <c r="E558" s="15"/>
      <c r="F558" s="15"/>
    </row>
    <row r="559" spans="1:7" ht="12.75">
      <c r="A559" s="11" t="s">
        <v>115</v>
      </c>
      <c r="B559" s="11" t="s">
        <v>92</v>
      </c>
      <c r="C559" s="18">
        <v>1402</v>
      </c>
      <c r="D559" s="18">
        <v>401</v>
      </c>
      <c r="E559" s="18">
        <v>260</v>
      </c>
      <c r="F559" s="18"/>
      <c r="G559" s="18">
        <v>624</v>
      </c>
    </row>
    <row r="560" spans="2:6" ht="12.75">
      <c r="B560" t="s">
        <v>380</v>
      </c>
      <c r="C560" s="15"/>
      <c r="D560" s="15"/>
      <c r="E560" s="15"/>
      <c r="F560" s="15"/>
    </row>
    <row r="561" spans="2:7" ht="12.75">
      <c r="B561" t="s">
        <v>1037</v>
      </c>
      <c r="C561" s="15">
        <v>1402</v>
      </c>
      <c r="D561" s="15">
        <v>401</v>
      </c>
      <c r="E561" s="15">
        <v>260</v>
      </c>
      <c r="F561" s="15">
        <v>110100</v>
      </c>
      <c r="G561" s="15">
        <v>274.3</v>
      </c>
    </row>
    <row r="562" spans="2:7" ht="12.75">
      <c r="B562" t="s">
        <v>538</v>
      </c>
      <c r="C562" s="15">
        <v>1402</v>
      </c>
      <c r="D562" s="15">
        <v>401</v>
      </c>
      <c r="E562" s="15">
        <v>260</v>
      </c>
      <c r="F562" s="15">
        <v>110200</v>
      </c>
      <c r="G562" s="15">
        <v>99.9</v>
      </c>
    </row>
    <row r="563" spans="2:6" ht="12.75">
      <c r="B563" t="s">
        <v>105</v>
      </c>
      <c r="C563" s="15"/>
      <c r="D563" s="15"/>
      <c r="E563" s="15"/>
      <c r="F563" s="15"/>
    </row>
    <row r="564" spans="2:7" ht="12.75">
      <c r="B564" t="s">
        <v>1031</v>
      </c>
      <c r="C564" s="15">
        <v>1402</v>
      </c>
      <c r="D564" s="15">
        <v>401</v>
      </c>
      <c r="E564" s="15">
        <v>260</v>
      </c>
      <c r="F564" s="15">
        <v>110300</v>
      </c>
      <c r="G564" s="15">
        <v>12.1</v>
      </c>
    </row>
    <row r="565" spans="2:7" ht="12.75">
      <c r="B565" t="s">
        <v>106</v>
      </c>
      <c r="C565" s="15">
        <v>1402</v>
      </c>
      <c r="D565" s="15">
        <v>401</v>
      </c>
      <c r="E565" s="15">
        <v>260</v>
      </c>
      <c r="F565" s="15">
        <v>110400</v>
      </c>
      <c r="G565" s="15">
        <v>1.2</v>
      </c>
    </row>
    <row r="566" spans="2:7" ht="12.75">
      <c r="B566" t="s">
        <v>1018</v>
      </c>
      <c r="C566" s="15">
        <v>1402</v>
      </c>
      <c r="D566" s="15">
        <v>401</v>
      </c>
      <c r="E566" s="15">
        <v>260</v>
      </c>
      <c r="F566" s="15">
        <v>110500</v>
      </c>
      <c r="G566" s="15">
        <v>67.9</v>
      </c>
    </row>
    <row r="567" spans="2:7" ht="12.75">
      <c r="B567" t="s">
        <v>1019</v>
      </c>
      <c r="C567" s="15">
        <v>1402</v>
      </c>
      <c r="D567" s="15">
        <v>401</v>
      </c>
      <c r="E567" s="15">
        <v>260</v>
      </c>
      <c r="F567" s="15">
        <v>110600</v>
      </c>
      <c r="G567" s="15">
        <v>2.4</v>
      </c>
    </row>
    <row r="568" spans="2:7" ht="12.75">
      <c r="B568" t="s">
        <v>1022</v>
      </c>
      <c r="C568" s="15">
        <v>1407</v>
      </c>
      <c r="D568" s="15">
        <v>407</v>
      </c>
      <c r="E568" s="15">
        <v>272</v>
      </c>
      <c r="F568" s="15">
        <v>110700</v>
      </c>
      <c r="G568" s="15">
        <v>156.2</v>
      </c>
    </row>
    <row r="569" spans="2:6" ht="12.75">
      <c r="B569" t="s">
        <v>1020</v>
      </c>
      <c r="C569" s="15"/>
      <c r="D569" s="15"/>
      <c r="E569" s="15"/>
      <c r="F569" s="15"/>
    </row>
    <row r="570" spans="2:7" ht="12.75">
      <c r="B570" t="s">
        <v>1198</v>
      </c>
      <c r="C570" s="15">
        <v>1402</v>
      </c>
      <c r="D570" s="15">
        <v>401</v>
      </c>
      <c r="E570" s="15">
        <v>260</v>
      </c>
      <c r="F570" s="15">
        <v>111000</v>
      </c>
      <c r="G570" s="15">
        <v>0.4</v>
      </c>
    </row>
    <row r="571" spans="2:7" ht="12.75">
      <c r="B571" t="s">
        <v>1023</v>
      </c>
      <c r="C571" s="15">
        <v>1407</v>
      </c>
      <c r="D571" s="15">
        <v>401</v>
      </c>
      <c r="E571" s="15">
        <v>260</v>
      </c>
      <c r="F571" s="15">
        <v>130300</v>
      </c>
      <c r="G571" s="15">
        <v>9.6</v>
      </c>
    </row>
    <row r="572" spans="3:6" ht="12.75">
      <c r="C572" s="15"/>
      <c r="D572" s="15"/>
      <c r="E572" s="15"/>
      <c r="F572" s="15"/>
    </row>
    <row r="573" spans="1:7" ht="12.75">
      <c r="A573" s="11" t="s">
        <v>116</v>
      </c>
      <c r="B573" s="11" t="s">
        <v>108</v>
      </c>
      <c r="C573" s="18">
        <v>1407</v>
      </c>
      <c r="D573" s="18">
        <v>407</v>
      </c>
      <c r="E573" s="18">
        <v>272</v>
      </c>
      <c r="F573" s="18"/>
      <c r="G573" s="15">
        <v>63.6</v>
      </c>
    </row>
    <row r="574" spans="2:6" ht="12.75">
      <c r="B574" t="s">
        <v>485</v>
      </c>
      <c r="C574" s="15"/>
      <c r="D574" s="15"/>
      <c r="E574" s="15"/>
      <c r="F574" s="15"/>
    </row>
    <row r="575" spans="2:7" ht="12.75">
      <c r="B575" t="s">
        <v>314</v>
      </c>
      <c r="C575" s="15">
        <v>1407</v>
      </c>
      <c r="D575" s="15">
        <v>407</v>
      </c>
      <c r="E575" s="15">
        <v>272</v>
      </c>
      <c r="F575" s="15">
        <v>130300</v>
      </c>
      <c r="G575" s="15">
        <v>63.6</v>
      </c>
    </row>
    <row r="576" spans="3:7" ht="12.75">
      <c r="C576" s="15"/>
      <c r="D576" s="15"/>
      <c r="E576" s="15"/>
      <c r="F576" s="15"/>
      <c r="G576" s="15"/>
    </row>
    <row r="577" spans="1:7" ht="12.75">
      <c r="A577" s="11" t="s">
        <v>117</v>
      </c>
      <c r="B577" s="11" t="s">
        <v>585</v>
      </c>
      <c r="C577" s="18">
        <v>1407</v>
      </c>
      <c r="D577" s="18">
        <v>407</v>
      </c>
      <c r="E577" s="18">
        <v>272</v>
      </c>
      <c r="F577" s="18"/>
      <c r="G577" s="18">
        <v>64.1</v>
      </c>
    </row>
    <row r="578" spans="2:6" ht="12.75">
      <c r="B578" t="s">
        <v>380</v>
      </c>
      <c r="C578" s="15"/>
      <c r="D578" s="15"/>
      <c r="E578" s="15"/>
      <c r="F578" s="15"/>
    </row>
    <row r="579" spans="2:7" ht="12.75">
      <c r="B579" t="s">
        <v>1037</v>
      </c>
      <c r="C579" s="15">
        <v>1407</v>
      </c>
      <c r="D579" s="15">
        <v>407</v>
      </c>
      <c r="E579" s="15">
        <v>272</v>
      </c>
      <c r="F579" s="15">
        <v>110100</v>
      </c>
      <c r="G579" s="15">
        <v>46.6</v>
      </c>
    </row>
    <row r="580" spans="2:7" ht="12.75">
      <c r="B580" t="s">
        <v>538</v>
      </c>
      <c r="C580" s="15">
        <v>1407</v>
      </c>
      <c r="D580" s="15">
        <v>407</v>
      </c>
      <c r="E580" s="15">
        <v>272</v>
      </c>
      <c r="F580" s="15">
        <v>110200</v>
      </c>
      <c r="G580" s="15">
        <v>17.3</v>
      </c>
    </row>
    <row r="581" spans="2:6" ht="12.75">
      <c r="B581" t="s">
        <v>449</v>
      </c>
      <c r="C581" s="15"/>
      <c r="D581" s="15"/>
      <c r="E581" s="15"/>
      <c r="F581" s="15"/>
    </row>
    <row r="582" spans="2:7" ht="12.75">
      <c r="B582" t="s">
        <v>1031</v>
      </c>
      <c r="C582" s="15">
        <v>1407</v>
      </c>
      <c r="D582" s="15">
        <v>407</v>
      </c>
      <c r="E582" s="15">
        <v>272</v>
      </c>
      <c r="F582" s="15">
        <v>110300</v>
      </c>
      <c r="G582" s="15">
        <v>0.2</v>
      </c>
    </row>
    <row r="583" spans="3:6" ht="12.75">
      <c r="C583" s="15"/>
      <c r="D583" s="15"/>
      <c r="E583" s="15"/>
      <c r="F583" s="15"/>
    </row>
    <row r="584" spans="1:7" ht="12.75">
      <c r="A584" s="11" t="s">
        <v>118</v>
      </c>
      <c r="B584" s="11" t="s">
        <v>848</v>
      </c>
      <c r="C584" s="18">
        <v>1501</v>
      </c>
      <c r="D584" s="18">
        <v>410</v>
      </c>
      <c r="E584" s="18">
        <v>280</v>
      </c>
      <c r="F584" s="18"/>
      <c r="G584" s="15">
        <v>59.9</v>
      </c>
    </row>
    <row r="585" spans="2:6" ht="12.75">
      <c r="B585" t="s">
        <v>380</v>
      </c>
      <c r="C585" s="15"/>
      <c r="D585" s="15"/>
      <c r="E585" s="15"/>
      <c r="F585" s="15"/>
    </row>
    <row r="586" spans="2:7" ht="12.75">
      <c r="B586" t="s">
        <v>1037</v>
      </c>
      <c r="C586" s="15">
        <v>1501</v>
      </c>
      <c r="D586" s="15">
        <v>410</v>
      </c>
      <c r="E586" s="15">
        <v>280</v>
      </c>
      <c r="F586" s="15">
        <v>110100</v>
      </c>
      <c r="G586" s="15">
        <v>28.3</v>
      </c>
    </row>
    <row r="587" spans="2:7" ht="12.75">
      <c r="B587" t="s">
        <v>538</v>
      </c>
      <c r="C587" s="15">
        <v>1501</v>
      </c>
      <c r="D587" s="15">
        <v>410</v>
      </c>
      <c r="E587" s="15">
        <v>280</v>
      </c>
      <c r="F587" s="15">
        <v>110200</v>
      </c>
      <c r="G587" s="15">
        <v>10.4</v>
      </c>
    </row>
    <row r="588" spans="2:7" ht="12.75">
      <c r="B588" t="s">
        <v>1022</v>
      </c>
      <c r="C588" s="15">
        <v>1501</v>
      </c>
      <c r="D588" s="15">
        <v>410</v>
      </c>
      <c r="E588" s="15">
        <v>280</v>
      </c>
      <c r="F588" s="15">
        <v>110700</v>
      </c>
      <c r="G588" s="15">
        <v>21.2</v>
      </c>
    </row>
    <row r="589" spans="3:6" ht="12.75">
      <c r="C589" s="15"/>
      <c r="D589" s="15"/>
      <c r="E589" s="15"/>
      <c r="F589" s="15"/>
    </row>
    <row r="590" spans="1:7" ht="12.75">
      <c r="A590" s="11" t="s">
        <v>119</v>
      </c>
      <c r="B590" s="11" t="s">
        <v>849</v>
      </c>
      <c r="C590" s="18">
        <v>1501</v>
      </c>
      <c r="D590" s="18">
        <v>410</v>
      </c>
      <c r="E590" s="18">
        <v>284</v>
      </c>
      <c r="F590" s="18"/>
      <c r="G590" s="15">
        <v>1.5</v>
      </c>
    </row>
    <row r="591" spans="2:6" ht="12.75">
      <c r="B591" t="s">
        <v>485</v>
      </c>
      <c r="C591" s="15"/>
      <c r="D591" s="15"/>
      <c r="E591" s="15"/>
      <c r="F591" s="15"/>
    </row>
    <row r="592" spans="2:7" ht="12.75">
      <c r="B592" t="s">
        <v>1022</v>
      </c>
      <c r="C592" s="15">
        <v>1501</v>
      </c>
      <c r="D592" s="15">
        <v>410</v>
      </c>
      <c r="E592" s="15">
        <v>284</v>
      </c>
      <c r="F592" s="15">
        <v>110700</v>
      </c>
      <c r="G592" s="15">
        <v>1.5</v>
      </c>
    </row>
    <row r="593" spans="3:6" ht="12.75">
      <c r="C593" s="15"/>
      <c r="D593" s="15"/>
      <c r="E593" s="15"/>
      <c r="F593" s="15"/>
    </row>
    <row r="594" spans="1:7" ht="12.75">
      <c r="A594" s="11" t="s">
        <v>319</v>
      </c>
      <c r="B594" s="11" t="s">
        <v>1077</v>
      </c>
      <c r="C594" s="18">
        <v>1701</v>
      </c>
      <c r="D594" s="18">
        <v>430</v>
      </c>
      <c r="E594" s="18">
        <v>302</v>
      </c>
      <c r="F594" s="18"/>
      <c r="G594" s="18">
        <v>125</v>
      </c>
    </row>
    <row r="595" spans="2:6" ht="12.75">
      <c r="B595" t="s">
        <v>380</v>
      </c>
      <c r="C595" s="15"/>
      <c r="D595" s="15"/>
      <c r="E595" s="15"/>
      <c r="F595" s="15"/>
    </row>
    <row r="596" spans="2:7" ht="12.75">
      <c r="B596" t="s">
        <v>1037</v>
      </c>
      <c r="C596" s="15">
        <v>1701</v>
      </c>
      <c r="D596" s="15">
        <v>430</v>
      </c>
      <c r="E596" s="15">
        <v>302</v>
      </c>
      <c r="F596" s="15">
        <v>110100</v>
      </c>
      <c r="G596" s="15">
        <v>34.8</v>
      </c>
    </row>
    <row r="597" spans="2:7" ht="12.75">
      <c r="B597" t="s">
        <v>538</v>
      </c>
      <c r="C597" s="15">
        <v>1701</v>
      </c>
      <c r="D597" s="15">
        <v>430</v>
      </c>
      <c r="E597" s="15">
        <v>302</v>
      </c>
      <c r="F597" s="15">
        <v>110200</v>
      </c>
      <c r="G597" s="15">
        <v>12.2</v>
      </c>
    </row>
    <row r="598" spans="2:6" ht="12.75">
      <c r="B598" t="s">
        <v>105</v>
      </c>
      <c r="C598" s="15"/>
      <c r="D598" s="15"/>
      <c r="E598" s="15"/>
      <c r="F598" s="15"/>
    </row>
    <row r="599" spans="2:7" ht="12.75">
      <c r="B599" t="s">
        <v>1031</v>
      </c>
      <c r="C599" s="15">
        <v>1701</v>
      </c>
      <c r="D599" s="15">
        <v>430</v>
      </c>
      <c r="E599" s="15">
        <v>302</v>
      </c>
      <c r="F599" s="15">
        <v>110300</v>
      </c>
      <c r="G599" s="15">
        <v>2.2</v>
      </c>
    </row>
    <row r="600" spans="2:7" ht="12.75">
      <c r="B600" t="s">
        <v>1019</v>
      </c>
      <c r="C600" s="15">
        <v>1701</v>
      </c>
      <c r="D600" s="15">
        <v>430</v>
      </c>
      <c r="E600" s="15">
        <v>302</v>
      </c>
      <c r="F600" s="15">
        <v>110600</v>
      </c>
      <c r="G600" s="15">
        <v>4.8</v>
      </c>
    </row>
    <row r="601" spans="2:7" ht="12.75">
      <c r="B601" t="s">
        <v>1022</v>
      </c>
      <c r="C601" s="15">
        <v>1701</v>
      </c>
      <c r="D601" s="15">
        <v>430</v>
      </c>
      <c r="E601" s="15">
        <v>302</v>
      </c>
      <c r="F601" s="15">
        <v>110700</v>
      </c>
      <c r="G601" s="15">
        <v>40.9</v>
      </c>
    </row>
    <row r="602" spans="2:7" ht="12.75">
      <c r="B602" t="s">
        <v>1023</v>
      </c>
      <c r="C602" s="15">
        <v>1701</v>
      </c>
      <c r="D602" s="15">
        <v>430</v>
      </c>
      <c r="E602" s="15">
        <v>302</v>
      </c>
      <c r="F602" s="15">
        <v>130300</v>
      </c>
      <c r="G602" s="15">
        <v>30.1</v>
      </c>
    </row>
    <row r="603" spans="3:6" ht="12.75">
      <c r="C603" s="15"/>
      <c r="D603" s="15"/>
      <c r="E603" s="15"/>
      <c r="F603" s="15"/>
    </row>
    <row r="604" spans="1:7" ht="12.75">
      <c r="A604" s="11" t="s">
        <v>610</v>
      </c>
      <c r="B604" s="11" t="s">
        <v>603</v>
      </c>
      <c r="C604" s="18"/>
      <c r="D604" s="18"/>
      <c r="E604" s="18"/>
      <c r="F604" s="18"/>
      <c r="G604" s="15">
        <v>2063.5</v>
      </c>
    </row>
    <row r="605" spans="1:7" ht="12.75">
      <c r="A605" s="11" t="s">
        <v>612</v>
      </c>
      <c r="B605" s="11" t="s">
        <v>1244</v>
      </c>
      <c r="C605" s="18" t="s">
        <v>1175</v>
      </c>
      <c r="D605" s="18" t="s">
        <v>1176</v>
      </c>
      <c r="E605" s="18" t="s">
        <v>99</v>
      </c>
      <c r="F605" s="18"/>
      <c r="G605" s="15">
        <v>161.2</v>
      </c>
    </row>
    <row r="606" spans="2:6" ht="12.75">
      <c r="B606" t="s">
        <v>380</v>
      </c>
      <c r="C606" s="15"/>
      <c r="D606" s="15"/>
      <c r="E606" s="15"/>
      <c r="F606" s="15"/>
    </row>
    <row r="607" spans="2:7" ht="12.75">
      <c r="B607" t="s">
        <v>1037</v>
      </c>
      <c r="C607" s="15" t="s">
        <v>1175</v>
      </c>
      <c r="D607" s="15" t="s">
        <v>1176</v>
      </c>
      <c r="E607" s="15" t="s">
        <v>99</v>
      </c>
      <c r="F607" s="15">
        <v>110100</v>
      </c>
      <c r="G607" s="15">
        <v>108.3</v>
      </c>
    </row>
    <row r="608" spans="2:7" ht="12.75">
      <c r="B608" t="s">
        <v>538</v>
      </c>
      <c r="C608" s="15" t="s">
        <v>1175</v>
      </c>
      <c r="D608" s="15" t="s">
        <v>1176</v>
      </c>
      <c r="E608" s="15" t="s">
        <v>99</v>
      </c>
      <c r="F608" s="15">
        <v>110200</v>
      </c>
      <c r="G608" s="15">
        <v>38.5</v>
      </c>
    </row>
    <row r="609" spans="2:6" ht="12.75">
      <c r="B609" t="s">
        <v>120</v>
      </c>
      <c r="C609" s="15"/>
      <c r="D609" s="15"/>
      <c r="E609" s="15"/>
      <c r="F609" s="15"/>
    </row>
    <row r="610" spans="2:7" ht="12.75">
      <c r="B610" t="s">
        <v>1031</v>
      </c>
      <c r="C610" s="15" t="s">
        <v>1175</v>
      </c>
      <c r="D610" s="15" t="s">
        <v>1176</v>
      </c>
      <c r="E610" s="15" t="s">
        <v>99</v>
      </c>
      <c r="F610" s="15">
        <v>110300</v>
      </c>
      <c r="G610" s="15">
        <v>3.5</v>
      </c>
    </row>
    <row r="611" spans="2:7" ht="12.75">
      <c r="B611" t="s">
        <v>1017</v>
      </c>
      <c r="C611" s="15" t="s">
        <v>1175</v>
      </c>
      <c r="D611" s="15" t="s">
        <v>1176</v>
      </c>
      <c r="E611" s="15" t="s">
        <v>99</v>
      </c>
      <c r="F611" s="15">
        <v>110400</v>
      </c>
      <c r="G611" s="15">
        <v>0.2</v>
      </c>
    </row>
    <row r="612" spans="2:7" ht="12.75">
      <c r="B612" t="s">
        <v>1019</v>
      </c>
      <c r="C612" s="15" t="s">
        <v>1175</v>
      </c>
      <c r="D612" s="15" t="s">
        <v>1176</v>
      </c>
      <c r="E612" s="15" t="s">
        <v>99</v>
      </c>
      <c r="F612" s="15">
        <v>110600</v>
      </c>
      <c r="G612" s="15">
        <v>2</v>
      </c>
    </row>
    <row r="613" spans="2:7" ht="12.75">
      <c r="B613" t="s">
        <v>1022</v>
      </c>
      <c r="C613" s="15" t="s">
        <v>1175</v>
      </c>
      <c r="D613" s="15" t="s">
        <v>1176</v>
      </c>
      <c r="E613" s="15" t="s">
        <v>99</v>
      </c>
      <c r="F613" s="15">
        <v>110700</v>
      </c>
      <c r="G613" s="15">
        <v>3.2</v>
      </c>
    </row>
    <row r="614" spans="2:6" ht="12.75">
      <c r="B614" t="s">
        <v>1020</v>
      </c>
      <c r="C614" s="15"/>
      <c r="D614" s="15"/>
      <c r="E614" s="15"/>
      <c r="F614" s="15"/>
    </row>
    <row r="615" spans="2:7" ht="12.75">
      <c r="B615" t="s">
        <v>1021</v>
      </c>
      <c r="C615" s="15" t="s">
        <v>1175</v>
      </c>
      <c r="D615" s="15" t="s">
        <v>1176</v>
      </c>
      <c r="E615" s="15" t="s">
        <v>99</v>
      </c>
      <c r="F615" s="15">
        <v>111000</v>
      </c>
      <c r="G615" s="15">
        <v>5.5</v>
      </c>
    </row>
    <row r="616" spans="3:6" ht="12.75">
      <c r="C616" s="15"/>
      <c r="D616" s="15"/>
      <c r="E616" s="15"/>
      <c r="F616" s="15"/>
    </row>
    <row r="617" spans="1:7" ht="12.75">
      <c r="A617" s="11" t="s">
        <v>613</v>
      </c>
      <c r="B617" s="11" t="s">
        <v>173</v>
      </c>
      <c r="C617" s="18">
        <v>1201</v>
      </c>
      <c r="D617" s="18">
        <v>310</v>
      </c>
      <c r="E617" s="18">
        <v>290</v>
      </c>
      <c r="F617" s="18"/>
      <c r="G617" s="15">
        <v>812.7</v>
      </c>
    </row>
    <row r="618" spans="2:6" ht="12.75">
      <c r="B618" t="s">
        <v>380</v>
      </c>
      <c r="C618" s="15"/>
      <c r="D618" s="15"/>
      <c r="E618" s="15"/>
      <c r="F618" s="15"/>
    </row>
    <row r="619" spans="2:7" ht="12.75">
      <c r="B619" t="s">
        <v>90</v>
      </c>
      <c r="C619" s="15">
        <v>1201</v>
      </c>
      <c r="D619" s="15">
        <v>310</v>
      </c>
      <c r="E619" s="15">
        <v>290</v>
      </c>
      <c r="F619" s="15">
        <v>130100</v>
      </c>
      <c r="G619" s="15">
        <v>240.3</v>
      </c>
    </row>
    <row r="620" spans="2:7" ht="12.75">
      <c r="B620" t="s">
        <v>640</v>
      </c>
      <c r="C620" s="15">
        <v>1201</v>
      </c>
      <c r="D620" s="15">
        <v>310</v>
      </c>
      <c r="E620" s="15">
        <v>290</v>
      </c>
      <c r="F620" s="15">
        <v>240300</v>
      </c>
      <c r="G620" s="15">
        <v>572.4</v>
      </c>
    </row>
    <row r="621" spans="3:6" ht="12.75">
      <c r="C621" s="15"/>
      <c r="D621" s="15"/>
      <c r="E621" s="15"/>
      <c r="F621" s="15"/>
    </row>
    <row r="622" spans="1:7" ht="12.75">
      <c r="A622" s="11" t="s">
        <v>614</v>
      </c>
      <c r="B622" s="11" t="s">
        <v>174</v>
      </c>
      <c r="C622" s="18">
        <v>1202</v>
      </c>
      <c r="D622" s="18">
        <v>311</v>
      </c>
      <c r="E622" s="18">
        <v>443</v>
      </c>
      <c r="F622" s="18"/>
      <c r="G622" s="15">
        <v>15.4</v>
      </c>
    </row>
    <row r="623" spans="1:6" ht="12.75">
      <c r="A623" s="11"/>
      <c r="B623" t="s">
        <v>380</v>
      </c>
      <c r="C623" s="15"/>
      <c r="D623" s="15"/>
      <c r="E623" s="15"/>
      <c r="F623" s="15"/>
    </row>
    <row r="624" spans="1:7" ht="12.75">
      <c r="A624" s="11"/>
      <c r="B624" t="s">
        <v>90</v>
      </c>
      <c r="C624" s="15">
        <v>1202</v>
      </c>
      <c r="D624" s="15">
        <v>311</v>
      </c>
      <c r="E624" s="15">
        <v>443</v>
      </c>
      <c r="F624" s="15">
        <v>130100</v>
      </c>
      <c r="G624" s="15">
        <v>15.4</v>
      </c>
    </row>
    <row r="625" spans="1:6" ht="12.75">
      <c r="A625" s="11"/>
      <c r="C625" s="15"/>
      <c r="D625" s="15"/>
      <c r="E625" s="15"/>
      <c r="F625" s="15"/>
    </row>
    <row r="626" spans="1:7" ht="12.75">
      <c r="A626" s="11" t="s">
        <v>1189</v>
      </c>
      <c r="B626" t="s">
        <v>1078</v>
      </c>
      <c r="C626" s="15">
        <v>1401</v>
      </c>
      <c r="D626" s="15">
        <v>400</v>
      </c>
      <c r="E626" s="15">
        <v>259</v>
      </c>
      <c r="F626" s="15"/>
      <c r="G626" s="15">
        <v>200</v>
      </c>
    </row>
    <row r="627" spans="1:6" ht="12.75">
      <c r="A627" s="11"/>
      <c r="B627" t="s">
        <v>1285</v>
      </c>
      <c r="C627" s="15"/>
      <c r="D627" s="15"/>
      <c r="E627" s="15"/>
      <c r="F627" s="15"/>
    </row>
    <row r="628" spans="1:7" ht="12.75">
      <c r="A628" s="11"/>
      <c r="B628" t="s">
        <v>1037</v>
      </c>
      <c r="C628" s="15">
        <v>1401</v>
      </c>
      <c r="D628" s="15">
        <v>400</v>
      </c>
      <c r="E628" s="15">
        <v>259</v>
      </c>
      <c r="F628" s="15">
        <v>110100</v>
      </c>
      <c r="G628" s="15">
        <v>67.1</v>
      </c>
    </row>
    <row r="629" spans="1:7" ht="12.75">
      <c r="A629" s="11"/>
      <c r="B629" t="s">
        <v>538</v>
      </c>
      <c r="C629" s="15">
        <v>1401</v>
      </c>
      <c r="D629" s="15">
        <v>400</v>
      </c>
      <c r="E629" s="15">
        <v>259</v>
      </c>
      <c r="F629" s="15">
        <v>110200</v>
      </c>
      <c r="G629" s="15">
        <v>23.7</v>
      </c>
    </row>
    <row r="630" spans="1:6" ht="12.75">
      <c r="A630" s="11"/>
      <c r="B630" t="s">
        <v>120</v>
      </c>
      <c r="C630" s="15"/>
      <c r="D630" s="15"/>
      <c r="E630" s="15"/>
      <c r="F630" s="15"/>
    </row>
    <row r="631" spans="1:7" ht="12.75">
      <c r="A631" s="11"/>
      <c r="B631" t="s">
        <v>1031</v>
      </c>
      <c r="C631" s="15">
        <v>1401</v>
      </c>
      <c r="D631" s="15">
        <v>400</v>
      </c>
      <c r="E631" s="15">
        <v>259</v>
      </c>
      <c r="F631" s="15">
        <v>110300</v>
      </c>
      <c r="G631" s="15">
        <v>14.3</v>
      </c>
    </row>
    <row r="632" spans="1:7" ht="12.75">
      <c r="A632" s="11"/>
      <c r="B632" t="s">
        <v>1017</v>
      </c>
      <c r="C632" s="15">
        <v>1401</v>
      </c>
      <c r="D632" s="15">
        <v>400</v>
      </c>
      <c r="E632" s="15">
        <v>259</v>
      </c>
      <c r="F632" s="15">
        <v>110400</v>
      </c>
      <c r="G632" s="15">
        <v>0.3</v>
      </c>
    </row>
    <row r="633" spans="1:7" ht="12.75">
      <c r="A633" s="11"/>
      <c r="B633" t="s">
        <v>1019</v>
      </c>
      <c r="C633" s="15">
        <v>1401</v>
      </c>
      <c r="D633" s="15">
        <v>400</v>
      </c>
      <c r="E633" s="15">
        <v>259</v>
      </c>
      <c r="F633" s="15">
        <v>110600</v>
      </c>
      <c r="G633" s="15">
        <v>0.8</v>
      </c>
    </row>
    <row r="634" spans="1:7" ht="12.75">
      <c r="A634" s="11"/>
      <c r="B634" t="s">
        <v>1022</v>
      </c>
      <c r="C634" s="15">
        <v>1401</v>
      </c>
      <c r="D634" s="15">
        <v>400</v>
      </c>
      <c r="E634" s="15">
        <v>259</v>
      </c>
      <c r="F634" s="15">
        <v>110700</v>
      </c>
      <c r="G634" s="15">
        <v>90.8</v>
      </c>
    </row>
    <row r="635" spans="1:6" ht="12.75">
      <c r="A635" s="11"/>
      <c r="B635" t="s">
        <v>479</v>
      </c>
      <c r="C635" s="15"/>
      <c r="D635" s="15"/>
      <c r="E635" s="15"/>
      <c r="F635" s="15"/>
    </row>
    <row r="636" spans="1:7" ht="12.75">
      <c r="A636" s="11"/>
      <c r="B636" t="s">
        <v>480</v>
      </c>
      <c r="C636" s="15">
        <v>1401</v>
      </c>
      <c r="D636" s="15">
        <v>400</v>
      </c>
      <c r="E636" s="15">
        <v>259</v>
      </c>
      <c r="F636" s="15">
        <v>111000</v>
      </c>
      <c r="G636" s="15">
        <v>0.5</v>
      </c>
    </row>
    <row r="637" spans="1:7" ht="12.75">
      <c r="A637" s="11"/>
      <c r="B637" s="14" t="s">
        <v>1190</v>
      </c>
      <c r="C637" s="15">
        <v>1401</v>
      </c>
      <c r="D637" s="15">
        <v>400</v>
      </c>
      <c r="E637" s="15">
        <v>259</v>
      </c>
      <c r="F637" s="15">
        <v>130300</v>
      </c>
      <c r="G637" s="15">
        <v>2.5</v>
      </c>
    </row>
    <row r="638" spans="1:6" ht="12.75">
      <c r="A638" s="11"/>
      <c r="C638" s="15"/>
      <c r="D638" s="15"/>
      <c r="E638" s="15"/>
      <c r="F638" s="15"/>
    </row>
    <row r="639" spans="1:7" ht="12.75">
      <c r="A639" s="11" t="s">
        <v>1191</v>
      </c>
      <c r="B639" s="11" t="s">
        <v>92</v>
      </c>
      <c r="C639" s="18">
        <v>1402</v>
      </c>
      <c r="D639" s="18">
        <v>401</v>
      </c>
      <c r="E639" s="18">
        <v>260</v>
      </c>
      <c r="F639" s="18"/>
      <c r="G639" s="15">
        <v>632.2</v>
      </c>
    </row>
    <row r="640" spans="2:6" ht="12.75">
      <c r="B640" t="s">
        <v>380</v>
      </c>
      <c r="C640" s="15"/>
      <c r="D640" s="15"/>
      <c r="E640" s="15"/>
      <c r="F640" s="15"/>
    </row>
    <row r="641" spans="2:7" ht="12.75">
      <c r="B641" t="s">
        <v>1037</v>
      </c>
      <c r="C641" s="15">
        <v>1402</v>
      </c>
      <c r="D641" s="15">
        <v>401</v>
      </c>
      <c r="E641" s="15">
        <v>260</v>
      </c>
      <c r="F641" s="15">
        <v>110100</v>
      </c>
      <c r="G641" s="15">
        <v>288.9</v>
      </c>
    </row>
    <row r="642" spans="2:7" ht="12.75">
      <c r="B642" t="s">
        <v>538</v>
      </c>
      <c r="C642" s="15">
        <v>1402</v>
      </c>
      <c r="D642" s="15">
        <v>401</v>
      </c>
      <c r="E642" s="15">
        <v>260</v>
      </c>
      <c r="F642" s="15">
        <v>110200</v>
      </c>
      <c r="G642" s="15">
        <v>102.4</v>
      </c>
    </row>
    <row r="643" spans="2:6" ht="12.75">
      <c r="B643" t="s">
        <v>120</v>
      </c>
      <c r="C643" s="15"/>
      <c r="D643" s="15"/>
      <c r="E643" s="15"/>
      <c r="F643" s="15"/>
    </row>
    <row r="644" spans="2:7" ht="12.75">
      <c r="B644" t="s">
        <v>1031</v>
      </c>
      <c r="C644" s="15">
        <v>1402</v>
      </c>
      <c r="D644" s="15">
        <v>401</v>
      </c>
      <c r="E644" s="15">
        <v>260</v>
      </c>
      <c r="F644" s="15">
        <v>110300</v>
      </c>
      <c r="G644" s="15">
        <v>16.6</v>
      </c>
    </row>
    <row r="645" spans="2:7" ht="12.75">
      <c r="B645" t="s">
        <v>1017</v>
      </c>
      <c r="C645" s="15">
        <v>1402</v>
      </c>
      <c r="D645" s="15">
        <v>401</v>
      </c>
      <c r="E645" s="15">
        <v>260</v>
      </c>
      <c r="F645" s="15">
        <v>110400</v>
      </c>
      <c r="G645" s="15">
        <v>4.9</v>
      </c>
    </row>
    <row r="646" spans="2:7" ht="12.75">
      <c r="B646" t="s">
        <v>1019</v>
      </c>
      <c r="C646" s="15">
        <v>1402</v>
      </c>
      <c r="D646" s="15">
        <v>401</v>
      </c>
      <c r="E646" s="15">
        <v>260</v>
      </c>
      <c r="F646" s="15">
        <v>110600</v>
      </c>
      <c r="G646" s="15">
        <v>1.5</v>
      </c>
    </row>
    <row r="647" spans="2:7" ht="12.75">
      <c r="B647" t="s">
        <v>1022</v>
      </c>
      <c r="C647" s="15">
        <v>1402</v>
      </c>
      <c r="D647" s="15">
        <v>401</v>
      </c>
      <c r="E647" s="15">
        <v>260</v>
      </c>
      <c r="F647" s="15">
        <v>110700</v>
      </c>
      <c r="G647" s="15">
        <v>93.9</v>
      </c>
    </row>
    <row r="648" spans="2:6" ht="12.75">
      <c r="B648" t="s">
        <v>479</v>
      </c>
      <c r="C648" s="15"/>
      <c r="D648" s="15"/>
      <c r="E648" s="15"/>
      <c r="F648" s="15"/>
    </row>
    <row r="649" spans="2:7" ht="12.75">
      <c r="B649" t="s">
        <v>480</v>
      </c>
      <c r="C649" s="15">
        <v>1402</v>
      </c>
      <c r="D649" s="15">
        <v>401</v>
      </c>
      <c r="E649" s="15">
        <v>260</v>
      </c>
      <c r="F649" s="15">
        <v>111000</v>
      </c>
      <c r="G649" s="15">
        <v>13.4</v>
      </c>
    </row>
    <row r="650" spans="2:7" ht="12.75">
      <c r="B650" s="14" t="s">
        <v>1190</v>
      </c>
      <c r="C650" s="15">
        <v>1402</v>
      </c>
      <c r="D650" s="15">
        <v>401</v>
      </c>
      <c r="E650" s="15">
        <v>260</v>
      </c>
      <c r="F650" s="15">
        <v>130300</v>
      </c>
      <c r="G650" s="15">
        <v>10.6</v>
      </c>
    </row>
    <row r="651" spans="2:7" ht="12.75">
      <c r="B651" s="14" t="s">
        <v>640</v>
      </c>
      <c r="C651" s="15">
        <v>1402</v>
      </c>
      <c r="D651" s="15">
        <v>401</v>
      </c>
      <c r="E651" s="15">
        <v>260</v>
      </c>
      <c r="F651" s="15">
        <v>240300</v>
      </c>
      <c r="G651" s="15">
        <v>100</v>
      </c>
    </row>
    <row r="652" spans="2:6" ht="12.75">
      <c r="B652" s="14"/>
      <c r="C652" s="15"/>
      <c r="D652" s="15"/>
      <c r="E652" s="15"/>
      <c r="F652" s="15"/>
    </row>
    <row r="653" spans="1:7" ht="12.75">
      <c r="A653" s="11" t="s">
        <v>1192</v>
      </c>
      <c r="B653" s="11" t="s">
        <v>585</v>
      </c>
      <c r="C653" s="18">
        <v>1407</v>
      </c>
      <c r="D653" s="18">
        <v>407</v>
      </c>
      <c r="E653" s="18">
        <v>272</v>
      </c>
      <c r="F653" s="18"/>
      <c r="G653" s="15">
        <v>85.5</v>
      </c>
    </row>
    <row r="654" spans="2:6" ht="12.75">
      <c r="B654" t="s">
        <v>380</v>
      </c>
      <c r="C654" s="15"/>
      <c r="D654" s="15"/>
      <c r="E654" s="15"/>
      <c r="F654" s="15"/>
    </row>
    <row r="655" spans="2:7" ht="12.75">
      <c r="B655" t="s">
        <v>1037</v>
      </c>
      <c r="C655" s="15">
        <v>1407</v>
      </c>
      <c r="D655" s="15">
        <v>407</v>
      </c>
      <c r="E655" s="15">
        <v>272</v>
      </c>
      <c r="F655" s="15">
        <v>110100</v>
      </c>
      <c r="G655" s="15">
        <v>61.8</v>
      </c>
    </row>
    <row r="656" spans="2:7" ht="12.75">
      <c r="B656" t="s">
        <v>538</v>
      </c>
      <c r="C656" s="15">
        <v>1407</v>
      </c>
      <c r="D656" s="15">
        <v>407</v>
      </c>
      <c r="E656" s="15">
        <v>272</v>
      </c>
      <c r="F656" s="15">
        <v>110200</v>
      </c>
      <c r="G656" s="15">
        <v>21.5</v>
      </c>
    </row>
    <row r="657" spans="2:6" ht="12.75">
      <c r="B657" t="s">
        <v>324</v>
      </c>
      <c r="C657" s="15"/>
      <c r="D657" s="15"/>
      <c r="E657" s="15"/>
      <c r="F657" s="15"/>
    </row>
    <row r="658" spans="2:7" ht="12.75">
      <c r="B658" t="s">
        <v>231</v>
      </c>
      <c r="C658" s="15">
        <v>1407</v>
      </c>
      <c r="D658" s="15">
        <v>407</v>
      </c>
      <c r="E658" s="15">
        <v>272</v>
      </c>
      <c r="F658" s="15">
        <v>110300</v>
      </c>
      <c r="G658" s="15">
        <v>1.8</v>
      </c>
    </row>
    <row r="659" spans="2:7" ht="12.75">
      <c r="B659" t="s">
        <v>1017</v>
      </c>
      <c r="C659" s="15">
        <v>1407</v>
      </c>
      <c r="D659" s="15">
        <v>407</v>
      </c>
      <c r="E659" s="15">
        <v>272</v>
      </c>
      <c r="F659" s="15">
        <v>110400</v>
      </c>
      <c r="G659" s="15">
        <v>0.4</v>
      </c>
    </row>
    <row r="660" spans="3:6" ht="12.75">
      <c r="C660" s="15"/>
      <c r="D660" s="15"/>
      <c r="E660" s="15"/>
      <c r="F660" s="15"/>
    </row>
    <row r="661" spans="1:7" ht="12.75">
      <c r="A661" s="11" t="s">
        <v>1193</v>
      </c>
      <c r="B661" s="11" t="s">
        <v>175</v>
      </c>
      <c r="C661" s="18">
        <v>1501</v>
      </c>
      <c r="D661" s="18">
        <v>410</v>
      </c>
      <c r="E661" s="18">
        <v>284</v>
      </c>
      <c r="F661" s="18" t="s">
        <v>160</v>
      </c>
      <c r="G661" s="15">
        <v>6</v>
      </c>
    </row>
    <row r="662" spans="2:6" ht="12.75">
      <c r="B662" t="s">
        <v>485</v>
      </c>
      <c r="C662" s="15"/>
      <c r="D662" s="15"/>
      <c r="E662" s="15"/>
      <c r="F662" s="15"/>
    </row>
    <row r="663" spans="2:7" ht="12.75">
      <c r="B663" t="s">
        <v>1019</v>
      </c>
      <c r="C663" s="15">
        <v>1501</v>
      </c>
      <c r="D663" s="15">
        <v>410</v>
      </c>
      <c r="E663" s="15">
        <v>284</v>
      </c>
      <c r="F663" s="15">
        <v>110600</v>
      </c>
      <c r="G663" s="15">
        <v>0.4</v>
      </c>
    </row>
    <row r="664" spans="2:7" ht="12.75">
      <c r="B664" t="s">
        <v>1022</v>
      </c>
      <c r="C664" s="15">
        <v>1501</v>
      </c>
      <c r="D664" s="15">
        <v>410</v>
      </c>
      <c r="E664" s="15">
        <v>284</v>
      </c>
      <c r="F664" s="15">
        <v>110700</v>
      </c>
      <c r="G664" s="15">
        <v>5.6</v>
      </c>
    </row>
    <row r="665" spans="3:7" ht="12.75">
      <c r="C665" s="15"/>
      <c r="D665" s="15"/>
      <c r="E665" s="15"/>
      <c r="F665" s="15"/>
      <c r="G665" s="15"/>
    </row>
    <row r="666" spans="1:7" s="11" customFormat="1" ht="12.75">
      <c r="A666" s="11" t="s">
        <v>1194</v>
      </c>
      <c r="B666" s="11" t="s">
        <v>97</v>
      </c>
      <c r="C666" s="18">
        <v>1501</v>
      </c>
      <c r="D666" s="18">
        <v>410</v>
      </c>
      <c r="E666" s="18">
        <v>280</v>
      </c>
      <c r="F666" s="18"/>
      <c r="G666" s="18">
        <v>68.2</v>
      </c>
    </row>
    <row r="667" spans="2:7" ht="12.75">
      <c r="B667" t="s">
        <v>166</v>
      </c>
      <c r="C667" s="15">
        <v>1501</v>
      </c>
      <c r="D667" s="15">
        <v>410</v>
      </c>
      <c r="E667" s="15">
        <v>280</v>
      </c>
      <c r="F667" s="15">
        <v>111000</v>
      </c>
      <c r="G667" s="15">
        <v>2.5</v>
      </c>
    </row>
    <row r="668" spans="2:7" ht="12.75">
      <c r="B668" t="s">
        <v>458</v>
      </c>
      <c r="C668" s="15">
        <v>1501</v>
      </c>
      <c r="D668" s="15">
        <v>410</v>
      </c>
      <c r="E668" s="15">
        <v>280</v>
      </c>
      <c r="F668" s="15"/>
      <c r="G668" s="15">
        <v>65.7</v>
      </c>
    </row>
    <row r="669" spans="2:7" ht="12.75">
      <c r="B669" t="s">
        <v>850</v>
      </c>
      <c r="C669" s="15">
        <v>1501</v>
      </c>
      <c r="D669" s="15">
        <v>410</v>
      </c>
      <c r="E669" s="15">
        <v>280</v>
      </c>
      <c r="F669" s="15">
        <v>110100</v>
      </c>
      <c r="G669" s="15">
        <v>29.2</v>
      </c>
    </row>
    <row r="670" spans="2:7" ht="12.75">
      <c r="B670" t="s">
        <v>851</v>
      </c>
      <c r="C670" s="15">
        <v>1501</v>
      </c>
      <c r="D670" s="15">
        <v>410</v>
      </c>
      <c r="E670" s="15">
        <v>280</v>
      </c>
      <c r="F670" s="15">
        <v>110200</v>
      </c>
      <c r="G670" s="15">
        <v>9.3</v>
      </c>
    </row>
    <row r="671" spans="2:7" ht="12.75">
      <c r="B671" t="s">
        <v>272</v>
      </c>
      <c r="C671" s="15">
        <v>1501</v>
      </c>
      <c r="D671" s="15">
        <v>410</v>
      </c>
      <c r="E671" s="15">
        <v>280</v>
      </c>
      <c r="F671" s="15">
        <v>110700</v>
      </c>
      <c r="G671" s="15">
        <v>27.2</v>
      </c>
    </row>
    <row r="672" spans="2:7" ht="12.75">
      <c r="B672" t="s">
        <v>273</v>
      </c>
      <c r="C672" s="15"/>
      <c r="D672" s="15"/>
      <c r="E672" s="15">
        <v>28</v>
      </c>
      <c r="F672" s="15"/>
      <c r="G672" s="15"/>
    </row>
    <row r="673" spans="2:7" ht="12.75">
      <c r="B673" t="s">
        <v>506</v>
      </c>
      <c r="C673" s="15">
        <v>1501</v>
      </c>
      <c r="D673" s="15">
        <v>410</v>
      </c>
      <c r="E673" s="15">
        <v>280</v>
      </c>
      <c r="F673" s="15">
        <v>111000</v>
      </c>
      <c r="G673" s="15">
        <v>2.5</v>
      </c>
    </row>
    <row r="674" spans="3:7" ht="12.75">
      <c r="C674" s="15"/>
      <c r="D674" s="15"/>
      <c r="E674" s="15"/>
      <c r="F674" s="15"/>
      <c r="G674" s="15"/>
    </row>
    <row r="675" spans="1:7" ht="12.75">
      <c r="A675" s="11" t="s">
        <v>765</v>
      </c>
      <c r="B675" s="11" t="s">
        <v>1077</v>
      </c>
      <c r="C675" s="18">
        <v>1701</v>
      </c>
      <c r="D675" s="18">
        <v>430</v>
      </c>
      <c r="E675" s="18">
        <v>302</v>
      </c>
      <c r="F675" s="18"/>
      <c r="G675" s="15">
        <v>82.3</v>
      </c>
    </row>
    <row r="676" spans="2:6" ht="12.75">
      <c r="B676" t="s">
        <v>380</v>
      </c>
      <c r="C676" s="15"/>
      <c r="D676" s="15"/>
      <c r="E676" s="15"/>
      <c r="F676" s="15"/>
    </row>
    <row r="677" spans="2:7" ht="12.75">
      <c r="B677" t="s">
        <v>1037</v>
      </c>
      <c r="C677" s="15">
        <v>1701</v>
      </c>
      <c r="D677" s="15">
        <v>430</v>
      </c>
      <c r="E677" s="15">
        <v>302</v>
      </c>
      <c r="F677" s="15">
        <v>110100</v>
      </c>
      <c r="G677" s="15">
        <v>19.4</v>
      </c>
    </row>
    <row r="678" spans="2:7" ht="12.75">
      <c r="B678" t="s">
        <v>538</v>
      </c>
      <c r="C678" s="15">
        <v>1701</v>
      </c>
      <c r="D678" s="15">
        <v>430</v>
      </c>
      <c r="E678" s="15">
        <v>302</v>
      </c>
      <c r="F678" s="15">
        <v>110200</v>
      </c>
      <c r="G678" s="15">
        <v>6.2</v>
      </c>
    </row>
    <row r="679" spans="2:6" ht="12.75">
      <c r="B679" t="s">
        <v>120</v>
      </c>
      <c r="C679" s="15"/>
      <c r="D679" s="15"/>
      <c r="E679" s="15"/>
      <c r="F679" s="15"/>
    </row>
    <row r="680" spans="2:7" ht="12.75">
      <c r="B680" t="s">
        <v>1031</v>
      </c>
      <c r="C680" s="15">
        <v>1701</v>
      </c>
      <c r="D680" s="15">
        <v>430</v>
      </c>
      <c r="E680" s="15">
        <v>302</v>
      </c>
      <c r="F680" s="15">
        <v>110300</v>
      </c>
      <c r="G680" s="15">
        <v>3.3</v>
      </c>
    </row>
    <row r="681" spans="2:7" ht="12.75">
      <c r="B681" t="s">
        <v>1017</v>
      </c>
      <c r="C681" s="15">
        <v>1701</v>
      </c>
      <c r="D681" s="15">
        <v>430</v>
      </c>
      <c r="E681" s="15">
        <v>302</v>
      </c>
      <c r="F681" s="15">
        <v>110400</v>
      </c>
      <c r="G681" s="15">
        <v>1.2</v>
      </c>
    </row>
    <row r="682" spans="2:7" ht="12.75">
      <c r="B682" t="s">
        <v>1019</v>
      </c>
      <c r="C682" s="15">
        <v>1701</v>
      </c>
      <c r="D682" s="15">
        <v>430</v>
      </c>
      <c r="E682" s="15">
        <v>302</v>
      </c>
      <c r="F682" s="15">
        <v>110600</v>
      </c>
      <c r="G682" s="15">
        <v>0.8</v>
      </c>
    </row>
    <row r="683" spans="2:7" ht="12.75">
      <c r="B683" t="s">
        <v>1022</v>
      </c>
      <c r="C683" s="15">
        <v>1701</v>
      </c>
      <c r="D683" s="15">
        <v>430</v>
      </c>
      <c r="E683" s="15">
        <v>302</v>
      </c>
      <c r="F683" s="15">
        <v>110700</v>
      </c>
      <c r="G683" s="15">
        <v>10.9</v>
      </c>
    </row>
    <row r="684" spans="2:6" ht="12.75">
      <c r="B684" t="s">
        <v>479</v>
      </c>
      <c r="C684" s="15"/>
      <c r="D684" s="15"/>
      <c r="E684" s="15"/>
      <c r="F684" s="15"/>
    </row>
    <row r="685" spans="2:7" ht="12.75">
      <c r="B685" t="s">
        <v>480</v>
      </c>
      <c r="C685" s="15">
        <v>1701</v>
      </c>
      <c r="D685" s="15">
        <v>430</v>
      </c>
      <c r="E685" s="15">
        <v>302</v>
      </c>
      <c r="F685" s="15">
        <v>111000</v>
      </c>
      <c r="G685" s="15">
        <v>1.7</v>
      </c>
    </row>
    <row r="686" spans="2:7" ht="12.75">
      <c r="B686" t="s">
        <v>1190</v>
      </c>
      <c r="C686" s="15">
        <v>1701</v>
      </c>
      <c r="D686" s="15">
        <v>430</v>
      </c>
      <c r="E686" s="15">
        <v>302</v>
      </c>
      <c r="F686" s="15">
        <v>130300</v>
      </c>
      <c r="G686" s="15">
        <v>38.8</v>
      </c>
    </row>
    <row r="687" spans="3:6" ht="12.75">
      <c r="C687" s="15"/>
      <c r="D687" s="15"/>
      <c r="E687" s="15"/>
      <c r="F687" s="15"/>
    </row>
    <row r="688" spans="1:7" ht="12.75">
      <c r="A688" s="11" t="s">
        <v>616</v>
      </c>
      <c r="B688" s="11" t="s">
        <v>607</v>
      </c>
      <c r="C688" s="18"/>
      <c r="D688" s="18"/>
      <c r="E688" s="18"/>
      <c r="F688" s="18"/>
      <c r="G688" s="15">
        <v>2618.1</v>
      </c>
    </row>
    <row r="689" spans="1:7" ht="12.75">
      <c r="A689" s="11" t="s">
        <v>1138</v>
      </c>
      <c r="B689" s="11" t="s">
        <v>1244</v>
      </c>
      <c r="C689" s="18" t="s">
        <v>1175</v>
      </c>
      <c r="D689" s="18" t="s">
        <v>1176</v>
      </c>
      <c r="E689" s="18" t="s">
        <v>99</v>
      </c>
      <c r="F689" s="18"/>
      <c r="G689" s="15">
        <v>329.6</v>
      </c>
    </row>
    <row r="690" spans="2:6" ht="12.75">
      <c r="B690" t="s">
        <v>380</v>
      </c>
      <c r="C690" s="15"/>
      <c r="D690" s="15"/>
      <c r="E690" s="15"/>
      <c r="F690" s="15"/>
    </row>
    <row r="691" spans="2:7" ht="12.75">
      <c r="B691" t="s">
        <v>1037</v>
      </c>
      <c r="C691" s="15" t="s">
        <v>1175</v>
      </c>
      <c r="D691" s="15" t="s">
        <v>1176</v>
      </c>
      <c r="E691" s="15" t="s">
        <v>99</v>
      </c>
      <c r="F691" s="15">
        <v>110100</v>
      </c>
      <c r="G691" s="15">
        <v>188.8</v>
      </c>
    </row>
    <row r="692" spans="2:7" ht="12.75">
      <c r="B692" t="s">
        <v>538</v>
      </c>
      <c r="C692" s="15" t="s">
        <v>1175</v>
      </c>
      <c r="D692" s="15" t="s">
        <v>1176</v>
      </c>
      <c r="E692" s="15" t="s">
        <v>99</v>
      </c>
      <c r="F692" s="15">
        <v>110200</v>
      </c>
      <c r="G692" s="15">
        <v>71.9</v>
      </c>
    </row>
    <row r="693" spans="2:6" ht="12.75">
      <c r="B693" t="s">
        <v>449</v>
      </c>
      <c r="C693" s="15"/>
      <c r="D693" s="15"/>
      <c r="E693" s="15"/>
      <c r="F693" s="15"/>
    </row>
    <row r="694" spans="2:7" ht="12.75">
      <c r="B694" t="s">
        <v>1031</v>
      </c>
      <c r="C694" s="15" t="s">
        <v>1175</v>
      </c>
      <c r="D694" s="15" t="s">
        <v>1176</v>
      </c>
      <c r="E694" s="15" t="s">
        <v>99</v>
      </c>
      <c r="F694" s="15">
        <v>110300</v>
      </c>
      <c r="G694" s="15">
        <v>41.3</v>
      </c>
    </row>
    <row r="695" spans="2:7" ht="12.75">
      <c r="B695" s="14" t="s">
        <v>1019</v>
      </c>
      <c r="C695" s="24" t="s">
        <v>1175</v>
      </c>
      <c r="D695" s="24" t="s">
        <v>1176</v>
      </c>
      <c r="E695" s="24" t="s">
        <v>99</v>
      </c>
      <c r="F695" s="24">
        <v>110600</v>
      </c>
      <c r="G695" s="15">
        <v>7.8</v>
      </c>
    </row>
    <row r="696" spans="2:7" ht="12.75">
      <c r="B696" t="s">
        <v>1022</v>
      </c>
      <c r="C696" s="15" t="s">
        <v>1175</v>
      </c>
      <c r="D696" s="15" t="s">
        <v>1176</v>
      </c>
      <c r="E696" s="15" t="s">
        <v>99</v>
      </c>
      <c r="F696" s="15">
        <v>110700</v>
      </c>
      <c r="G696" s="15">
        <v>10.6</v>
      </c>
    </row>
    <row r="697" spans="2:6" ht="12.75">
      <c r="B697" t="s">
        <v>840</v>
      </c>
      <c r="C697" s="15"/>
      <c r="D697" s="15"/>
      <c r="E697" s="15"/>
      <c r="F697" s="15"/>
    </row>
    <row r="698" spans="2:7" ht="12.75">
      <c r="B698" t="s">
        <v>506</v>
      </c>
      <c r="C698" s="15" t="s">
        <v>1175</v>
      </c>
      <c r="D698" s="15" t="s">
        <v>1176</v>
      </c>
      <c r="E698" s="15" t="s">
        <v>99</v>
      </c>
      <c r="F698" s="15">
        <v>111000</v>
      </c>
      <c r="G698" s="15">
        <v>9.2</v>
      </c>
    </row>
    <row r="699" spans="3:6" ht="12.75">
      <c r="C699" s="15"/>
      <c r="D699" s="15"/>
      <c r="E699" s="15"/>
      <c r="F699" s="15"/>
    </row>
    <row r="700" spans="1:7" ht="12.75">
      <c r="A700" s="11" t="s">
        <v>1139</v>
      </c>
      <c r="B700" s="11" t="s">
        <v>173</v>
      </c>
      <c r="C700" s="18">
        <v>1201</v>
      </c>
      <c r="D700" s="18">
        <v>310</v>
      </c>
      <c r="E700" s="18">
        <v>290</v>
      </c>
      <c r="F700" s="18"/>
      <c r="G700" s="15">
        <v>623.9</v>
      </c>
    </row>
    <row r="701" spans="2:6" ht="12.75">
      <c r="B701" t="s">
        <v>380</v>
      </c>
      <c r="C701" s="15"/>
      <c r="D701" s="15"/>
      <c r="E701" s="15"/>
      <c r="F701" s="15"/>
    </row>
    <row r="702" spans="2:7" ht="12.75">
      <c r="B702" t="s">
        <v>90</v>
      </c>
      <c r="C702" s="15">
        <v>1201</v>
      </c>
      <c r="D702" s="15">
        <v>310</v>
      </c>
      <c r="E702" s="15">
        <v>290</v>
      </c>
      <c r="F702" s="15">
        <v>130100</v>
      </c>
      <c r="G702" s="15">
        <v>623.9</v>
      </c>
    </row>
    <row r="703" spans="3:6" ht="12.75">
      <c r="C703" s="15"/>
      <c r="D703" s="15"/>
      <c r="E703" s="15"/>
      <c r="F703" s="15"/>
    </row>
    <row r="704" spans="1:7" ht="12.75">
      <c r="A704" s="11" t="s">
        <v>1195</v>
      </c>
      <c r="B704" s="11" t="s">
        <v>174</v>
      </c>
      <c r="C704" s="18">
        <v>1202</v>
      </c>
      <c r="D704" s="18">
        <v>311</v>
      </c>
      <c r="E704" s="18">
        <v>443</v>
      </c>
      <c r="F704" s="18"/>
      <c r="G704" s="18">
        <v>42</v>
      </c>
    </row>
    <row r="705" spans="2:6" ht="12.75">
      <c r="B705" t="s">
        <v>380</v>
      </c>
      <c r="C705" s="15"/>
      <c r="D705" s="15"/>
      <c r="E705" s="15"/>
      <c r="F705" s="15"/>
    </row>
    <row r="706" spans="2:7" ht="12.75">
      <c r="B706" t="s">
        <v>90</v>
      </c>
      <c r="C706" s="15">
        <v>1202</v>
      </c>
      <c r="D706" s="15">
        <v>311</v>
      </c>
      <c r="E706" s="15">
        <v>443</v>
      </c>
      <c r="F706" s="15">
        <v>130100</v>
      </c>
      <c r="G706" s="15">
        <v>42</v>
      </c>
    </row>
    <row r="707" spans="3:6" ht="12.75">
      <c r="C707" s="15"/>
      <c r="D707" s="15"/>
      <c r="E707" s="15"/>
      <c r="F707" s="15"/>
    </row>
    <row r="708" spans="1:7" ht="12.75">
      <c r="A708" s="11" t="s">
        <v>1196</v>
      </c>
      <c r="B708" s="11" t="s">
        <v>92</v>
      </c>
      <c r="C708" s="18">
        <v>1402</v>
      </c>
      <c r="D708" s="18">
        <v>401</v>
      </c>
      <c r="E708" s="18">
        <v>260</v>
      </c>
      <c r="F708" s="18"/>
      <c r="G708" s="18">
        <v>1353.3</v>
      </c>
    </row>
    <row r="709" spans="2:6" ht="12.75">
      <c r="B709" t="s">
        <v>380</v>
      </c>
      <c r="C709" s="15"/>
      <c r="D709" s="15"/>
      <c r="E709" s="15"/>
      <c r="F709" s="15"/>
    </row>
    <row r="710" spans="2:7" ht="12.75">
      <c r="B710" t="s">
        <v>1037</v>
      </c>
      <c r="C710" s="15">
        <v>1402</v>
      </c>
      <c r="D710" s="15">
        <v>401</v>
      </c>
      <c r="E710" s="15">
        <v>260</v>
      </c>
      <c r="F710" s="15">
        <v>110100</v>
      </c>
      <c r="G710" s="15">
        <v>633.8</v>
      </c>
    </row>
    <row r="711" spans="2:7" ht="12.75">
      <c r="B711" t="s">
        <v>538</v>
      </c>
      <c r="C711" s="15">
        <v>1402</v>
      </c>
      <c r="D711" s="15">
        <v>401</v>
      </c>
      <c r="E711" s="15">
        <v>260</v>
      </c>
      <c r="F711" s="15">
        <v>110200</v>
      </c>
      <c r="G711" s="15">
        <v>226.9</v>
      </c>
    </row>
    <row r="712" spans="2:6" ht="12.75">
      <c r="B712" t="s">
        <v>449</v>
      </c>
      <c r="C712" s="15"/>
      <c r="D712" s="15"/>
      <c r="E712" s="15"/>
      <c r="F712" s="15"/>
    </row>
    <row r="713" spans="2:7" ht="12.75">
      <c r="B713" t="s">
        <v>1031</v>
      </c>
      <c r="C713" s="15">
        <v>1402</v>
      </c>
      <c r="D713" s="15">
        <v>401</v>
      </c>
      <c r="E713" s="15">
        <v>260</v>
      </c>
      <c r="F713" s="15">
        <v>110300</v>
      </c>
      <c r="G713" s="15">
        <v>24.2</v>
      </c>
    </row>
    <row r="714" spans="2:7" ht="12.75">
      <c r="B714" t="s">
        <v>1200</v>
      </c>
      <c r="C714" s="15">
        <v>1402</v>
      </c>
      <c r="D714" s="15">
        <v>401</v>
      </c>
      <c r="E714" s="15">
        <v>260</v>
      </c>
      <c r="F714" s="15">
        <v>110400</v>
      </c>
      <c r="G714" s="15">
        <v>5.8</v>
      </c>
    </row>
    <row r="715" spans="2:7" ht="12.75">
      <c r="B715" t="s">
        <v>1022</v>
      </c>
      <c r="C715" s="15">
        <v>1402</v>
      </c>
      <c r="D715" s="15">
        <v>401</v>
      </c>
      <c r="E715" s="15">
        <v>260</v>
      </c>
      <c r="F715" s="15">
        <v>110700</v>
      </c>
      <c r="G715" s="15">
        <v>120.7</v>
      </c>
    </row>
    <row r="716" spans="2:6" ht="12.75">
      <c r="B716" t="s">
        <v>1197</v>
      </c>
      <c r="C716" s="15"/>
      <c r="D716" s="15"/>
      <c r="E716" s="15"/>
      <c r="F716" s="15"/>
    </row>
    <row r="717" spans="2:7" ht="12.75">
      <c r="B717" t="s">
        <v>1198</v>
      </c>
      <c r="C717" s="15">
        <v>1402</v>
      </c>
      <c r="D717" s="15">
        <v>401</v>
      </c>
      <c r="E717" s="15">
        <v>260</v>
      </c>
      <c r="F717" s="15">
        <v>111000</v>
      </c>
      <c r="G717" s="15">
        <v>84.5</v>
      </c>
    </row>
    <row r="718" spans="2:7" ht="12.75">
      <c r="B718" t="s">
        <v>1023</v>
      </c>
      <c r="C718" s="15">
        <v>1402</v>
      </c>
      <c r="D718" s="15">
        <v>401</v>
      </c>
      <c r="E718" s="15">
        <v>260</v>
      </c>
      <c r="F718" s="15">
        <v>130300</v>
      </c>
      <c r="G718" s="15">
        <v>59.4</v>
      </c>
    </row>
    <row r="719" spans="2:7" ht="12.75">
      <c r="B719" t="s">
        <v>640</v>
      </c>
      <c r="C719" s="15">
        <v>1402</v>
      </c>
      <c r="D719" s="15">
        <v>401</v>
      </c>
      <c r="E719" s="15">
        <v>260</v>
      </c>
      <c r="F719" s="15">
        <v>240300</v>
      </c>
      <c r="G719" s="15">
        <v>198</v>
      </c>
    </row>
    <row r="720" spans="3:7" ht="12.75">
      <c r="C720" s="15"/>
      <c r="D720" s="15"/>
      <c r="E720" s="15"/>
      <c r="F720" s="15"/>
      <c r="G720" s="15"/>
    </row>
    <row r="721" spans="1:7" s="11" customFormat="1" ht="12.75">
      <c r="A721" s="11" t="s">
        <v>1199</v>
      </c>
      <c r="B721" s="11" t="s">
        <v>108</v>
      </c>
      <c r="C721" s="18">
        <v>1407</v>
      </c>
      <c r="D721" s="18">
        <v>407</v>
      </c>
      <c r="E721" s="18">
        <v>272</v>
      </c>
      <c r="F721" s="18"/>
      <c r="G721" s="18">
        <v>19.4</v>
      </c>
    </row>
    <row r="722" spans="2:6" ht="12.75">
      <c r="B722" t="s">
        <v>1285</v>
      </c>
      <c r="C722" s="15"/>
      <c r="D722" s="15"/>
      <c r="E722" s="15"/>
      <c r="F722" s="15"/>
    </row>
    <row r="723" spans="2:7" ht="12.75">
      <c r="B723" t="s">
        <v>1023</v>
      </c>
      <c r="C723" s="15">
        <v>1407</v>
      </c>
      <c r="D723" s="15">
        <v>407</v>
      </c>
      <c r="E723" s="15">
        <v>272</v>
      </c>
      <c r="F723" s="15">
        <v>130300</v>
      </c>
      <c r="G723" s="15">
        <v>19.4</v>
      </c>
    </row>
    <row r="724" spans="3:6" ht="12.75">
      <c r="C724" s="15"/>
      <c r="D724" s="15"/>
      <c r="E724" s="15"/>
      <c r="F724" s="15"/>
    </row>
    <row r="725" spans="1:7" ht="12.75">
      <c r="A725" s="11" t="s">
        <v>1201</v>
      </c>
      <c r="B725" s="11" t="s">
        <v>585</v>
      </c>
      <c r="C725" s="18">
        <v>1407</v>
      </c>
      <c r="D725" s="18">
        <v>407</v>
      </c>
      <c r="E725" s="18">
        <v>272</v>
      </c>
      <c r="F725" s="18"/>
      <c r="G725" s="18">
        <v>55.8</v>
      </c>
    </row>
    <row r="726" spans="2:6" ht="12.75">
      <c r="B726" t="s">
        <v>380</v>
      </c>
      <c r="C726" s="15"/>
      <c r="D726" s="15"/>
      <c r="E726" s="15"/>
      <c r="F726" s="15"/>
    </row>
    <row r="727" spans="2:7" ht="12.75">
      <c r="B727" t="s">
        <v>1037</v>
      </c>
      <c r="C727" s="15">
        <v>1407</v>
      </c>
      <c r="D727" s="15">
        <v>407</v>
      </c>
      <c r="E727" s="15">
        <v>272</v>
      </c>
      <c r="F727" s="15">
        <v>110100</v>
      </c>
      <c r="G727" s="15">
        <v>40.7</v>
      </c>
    </row>
    <row r="728" spans="2:7" ht="12.75">
      <c r="B728" t="s">
        <v>538</v>
      </c>
      <c r="C728" s="15">
        <v>1407</v>
      </c>
      <c r="D728" s="15">
        <v>407</v>
      </c>
      <c r="E728" s="15">
        <v>272</v>
      </c>
      <c r="F728" s="15">
        <v>110200</v>
      </c>
      <c r="G728" s="15">
        <v>14.5</v>
      </c>
    </row>
    <row r="729" spans="2:6" ht="12.75">
      <c r="B729" t="s">
        <v>539</v>
      </c>
      <c r="C729" s="15"/>
      <c r="D729" s="15"/>
      <c r="E729" s="15"/>
      <c r="F729" s="15"/>
    </row>
    <row r="730" spans="2:7" ht="12.75">
      <c r="B730" t="s">
        <v>1016</v>
      </c>
      <c r="C730" s="15">
        <v>1407</v>
      </c>
      <c r="D730" s="15">
        <v>407</v>
      </c>
      <c r="E730" s="15">
        <v>272</v>
      </c>
      <c r="F730" s="15">
        <v>110300</v>
      </c>
      <c r="G730" s="15">
        <v>0.6</v>
      </c>
    </row>
    <row r="731" spans="3:6" ht="12.75">
      <c r="C731" s="15"/>
      <c r="D731" s="15"/>
      <c r="E731" s="15"/>
      <c r="F731" s="15"/>
    </row>
    <row r="732" spans="1:7" ht="12.75">
      <c r="A732" s="11" t="s">
        <v>1202</v>
      </c>
      <c r="B732" s="11" t="s">
        <v>274</v>
      </c>
      <c r="C732" s="18">
        <v>1501</v>
      </c>
      <c r="D732" s="18">
        <v>410</v>
      </c>
      <c r="E732" s="18">
        <v>280</v>
      </c>
      <c r="F732" s="18"/>
      <c r="G732" s="15">
        <v>83.2</v>
      </c>
    </row>
    <row r="733" spans="1:7" ht="12.75">
      <c r="A733" s="11"/>
      <c r="B733" s="11" t="s">
        <v>166</v>
      </c>
      <c r="C733" s="15">
        <v>1501</v>
      </c>
      <c r="D733" s="15">
        <v>410</v>
      </c>
      <c r="E733" s="15">
        <v>280</v>
      </c>
      <c r="F733" s="18"/>
      <c r="G733" s="15">
        <v>6.6</v>
      </c>
    </row>
    <row r="734" spans="1:7" ht="12.75">
      <c r="A734" s="11"/>
      <c r="B734" s="11" t="s">
        <v>458</v>
      </c>
      <c r="C734" s="15">
        <v>1501</v>
      </c>
      <c r="D734" s="15">
        <v>410</v>
      </c>
      <c r="E734" s="15">
        <v>280</v>
      </c>
      <c r="F734" s="18"/>
      <c r="G734" s="15">
        <v>76.6</v>
      </c>
    </row>
    <row r="735" spans="2:6" ht="12.75">
      <c r="B735" t="s">
        <v>380</v>
      </c>
      <c r="C735" s="15"/>
      <c r="D735" s="15"/>
      <c r="E735" s="15"/>
      <c r="F735" s="15"/>
    </row>
    <row r="736" spans="2:7" ht="12.75">
      <c r="B736" t="s">
        <v>1037</v>
      </c>
      <c r="C736" s="15">
        <v>1501</v>
      </c>
      <c r="D736" s="15">
        <v>410</v>
      </c>
      <c r="E736" s="15">
        <v>280</v>
      </c>
      <c r="F736" s="15">
        <v>110100</v>
      </c>
      <c r="G736" s="15">
        <v>39.5</v>
      </c>
    </row>
    <row r="737" spans="2:7" ht="12.75">
      <c r="B737" t="s">
        <v>538</v>
      </c>
      <c r="C737" s="15">
        <v>1501</v>
      </c>
      <c r="D737" s="15">
        <v>410</v>
      </c>
      <c r="E737" s="15">
        <v>280</v>
      </c>
      <c r="F737" s="15">
        <v>110200</v>
      </c>
      <c r="G737" s="15">
        <v>14.4</v>
      </c>
    </row>
    <row r="738" spans="2:6" ht="12.75">
      <c r="B738" t="s">
        <v>449</v>
      </c>
      <c r="C738" s="15"/>
      <c r="D738" s="15"/>
      <c r="E738" s="15"/>
      <c r="F738" s="15"/>
    </row>
    <row r="739" spans="2:7" ht="12.75">
      <c r="B739" t="s">
        <v>1031</v>
      </c>
      <c r="C739" s="15">
        <v>1501</v>
      </c>
      <c r="D739" s="15">
        <v>410</v>
      </c>
      <c r="E739" s="15">
        <v>280</v>
      </c>
      <c r="F739" s="15">
        <v>110300</v>
      </c>
      <c r="G739" s="15">
        <v>3.8</v>
      </c>
    </row>
    <row r="740" spans="2:7" ht="12.75">
      <c r="B740" t="s">
        <v>1022</v>
      </c>
      <c r="C740" s="15">
        <v>1501</v>
      </c>
      <c r="D740" s="15">
        <v>410</v>
      </c>
      <c r="E740" s="15">
        <v>280</v>
      </c>
      <c r="F740" s="15">
        <v>110700</v>
      </c>
      <c r="G740" s="15">
        <v>15.4</v>
      </c>
    </row>
    <row r="741" spans="2:6" ht="12.75">
      <c r="B741" t="s">
        <v>1197</v>
      </c>
      <c r="C741" s="15"/>
      <c r="D741" s="15"/>
      <c r="E741" s="15"/>
      <c r="F741" s="15"/>
    </row>
    <row r="742" spans="2:7" ht="12.75">
      <c r="B742" t="s">
        <v>1198</v>
      </c>
      <c r="C742" s="15">
        <v>1501</v>
      </c>
      <c r="D742" s="15">
        <v>410</v>
      </c>
      <c r="E742" s="15">
        <v>280</v>
      </c>
      <c r="F742" s="15">
        <v>111000</v>
      </c>
      <c r="G742" s="15">
        <v>3.5</v>
      </c>
    </row>
    <row r="743" spans="3:6" ht="12.75">
      <c r="C743" s="15"/>
      <c r="D743" s="15"/>
      <c r="E743" s="15"/>
      <c r="F743" s="15"/>
    </row>
    <row r="744" spans="1:7" ht="12.75">
      <c r="A744" s="11" t="s">
        <v>1203</v>
      </c>
      <c r="B744" s="11" t="s">
        <v>175</v>
      </c>
      <c r="C744" s="18">
        <v>1501</v>
      </c>
      <c r="D744" s="18">
        <v>410</v>
      </c>
      <c r="E744" s="18">
        <v>284</v>
      </c>
      <c r="F744" s="18"/>
      <c r="G744" s="15">
        <v>12.7</v>
      </c>
    </row>
    <row r="745" spans="2:6" ht="12.75">
      <c r="B745" t="s">
        <v>380</v>
      </c>
      <c r="C745" s="15"/>
      <c r="D745" s="15"/>
      <c r="E745" s="15"/>
      <c r="F745" s="15"/>
    </row>
    <row r="746" spans="2:7" ht="12.75">
      <c r="B746" t="s">
        <v>537</v>
      </c>
      <c r="C746" s="15">
        <v>1501</v>
      </c>
      <c r="D746" s="15">
        <v>410</v>
      </c>
      <c r="E746" s="15">
        <v>284</v>
      </c>
      <c r="F746" s="15">
        <v>110100</v>
      </c>
      <c r="G746" s="15">
        <v>6</v>
      </c>
    </row>
    <row r="747" spans="2:7" ht="12.75">
      <c r="B747" t="s">
        <v>538</v>
      </c>
      <c r="C747" s="15">
        <v>1501</v>
      </c>
      <c r="D747" s="15">
        <v>410</v>
      </c>
      <c r="E747" s="15">
        <v>284</v>
      </c>
      <c r="F747" s="15">
        <v>110200</v>
      </c>
      <c r="G747" s="15">
        <v>2.2</v>
      </c>
    </row>
    <row r="748" spans="2:7" ht="12.75">
      <c r="B748" t="s">
        <v>1022</v>
      </c>
      <c r="C748" s="15">
        <v>1501</v>
      </c>
      <c r="D748" s="15">
        <v>410</v>
      </c>
      <c r="E748" s="15">
        <v>284</v>
      </c>
      <c r="F748" s="15">
        <v>110700</v>
      </c>
      <c r="G748" s="15">
        <v>4.5</v>
      </c>
    </row>
    <row r="749" spans="3:6" ht="12.75">
      <c r="C749" s="15"/>
      <c r="D749" s="15"/>
      <c r="E749" s="15"/>
      <c r="F749" s="15"/>
    </row>
    <row r="750" spans="1:7" ht="12.75">
      <c r="A750" s="11" t="s">
        <v>1204</v>
      </c>
      <c r="B750" s="11" t="s">
        <v>1077</v>
      </c>
      <c r="C750" s="18">
        <v>1701</v>
      </c>
      <c r="D750" s="18">
        <v>430</v>
      </c>
      <c r="E750" s="18">
        <v>302</v>
      </c>
      <c r="F750" s="18"/>
      <c r="G750" s="15">
        <v>93.2</v>
      </c>
    </row>
    <row r="751" spans="2:6" ht="12.75">
      <c r="B751" t="s">
        <v>380</v>
      </c>
      <c r="C751" s="15"/>
      <c r="D751" s="15"/>
      <c r="E751" s="15"/>
      <c r="F751" s="15"/>
    </row>
    <row r="752" spans="2:7" ht="12.75">
      <c r="B752" t="s">
        <v>1037</v>
      </c>
      <c r="C752" s="15">
        <v>1701</v>
      </c>
      <c r="D752" s="15">
        <v>430</v>
      </c>
      <c r="E752" s="15">
        <v>302</v>
      </c>
      <c r="F752" s="15">
        <v>110100</v>
      </c>
      <c r="G752" s="15">
        <v>42.2</v>
      </c>
    </row>
    <row r="753" spans="2:7" ht="12.75">
      <c r="B753" t="s">
        <v>538</v>
      </c>
      <c r="C753" s="15">
        <v>1701</v>
      </c>
      <c r="D753" s="15">
        <v>430</v>
      </c>
      <c r="E753" s="15">
        <v>302</v>
      </c>
      <c r="F753" s="15">
        <v>110200</v>
      </c>
      <c r="G753" s="15">
        <v>14.7</v>
      </c>
    </row>
    <row r="754" spans="2:6" ht="12.75">
      <c r="B754" t="s">
        <v>449</v>
      </c>
      <c r="C754" s="15"/>
      <c r="D754" s="15"/>
      <c r="E754" s="15"/>
      <c r="F754" s="15"/>
    </row>
    <row r="755" spans="2:7" ht="12.75">
      <c r="B755" t="s">
        <v>1031</v>
      </c>
      <c r="C755" s="15">
        <v>1701</v>
      </c>
      <c r="D755" s="15">
        <v>430</v>
      </c>
      <c r="E755" s="15">
        <v>302</v>
      </c>
      <c r="F755" s="15">
        <v>110300</v>
      </c>
      <c r="G755" s="15">
        <v>9.5</v>
      </c>
    </row>
    <row r="756" spans="2:7" ht="12.75">
      <c r="B756" t="s">
        <v>1022</v>
      </c>
      <c r="C756" s="15">
        <v>1701</v>
      </c>
      <c r="D756" s="15">
        <v>430</v>
      </c>
      <c r="E756" s="15">
        <v>302</v>
      </c>
      <c r="F756" s="15">
        <v>110700</v>
      </c>
      <c r="G756" s="15">
        <v>9.3</v>
      </c>
    </row>
    <row r="757" spans="2:6" ht="12.75">
      <c r="B757" t="s">
        <v>1197</v>
      </c>
      <c r="C757" s="15"/>
      <c r="D757" s="15"/>
      <c r="E757" s="15"/>
      <c r="F757" s="15"/>
    </row>
    <row r="758" spans="2:7" ht="12.75">
      <c r="B758" t="s">
        <v>1198</v>
      </c>
      <c r="C758" s="15">
        <v>1701</v>
      </c>
      <c r="D758" s="15">
        <v>430</v>
      </c>
      <c r="E758" s="15">
        <v>302</v>
      </c>
      <c r="F758" s="15">
        <v>111000</v>
      </c>
      <c r="G758" s="15">
        <v>1.5</v>
      </c>
    </row>
    <row r="759" spans="2:7" ht="12.75">
      <c r="B759" t="s">
        <v>1023</v>
      </c>
      <c r="C759" s="15">
        <v>1701</v>
      </c>
      <c r="D759" s="15">
        <v>430</v>
      </c>
      <c r="E759" s="15">
        <v>302</v>
      </c>
      <c r="F759" s="15">
        <v>130300</v>
      </c>
      <c r="G759" s="15">
        <v>16</v>
      </c>
    </row>
    <row r="760" spans="3:7" ht="12.75">
      <c r="C760" s="15"/>
      <c r="D760" s="15"/>
      <c r="E760" s="15"/>
      <c r="F760" s="15"/>
      <c r="G760" s="15"/>
    </row>
    <row r="761" spans="1:7" s="11" customFormat="1" ht="12.75">
      <c r="A761" s="11" t="s">
        <v>1205</v>
      </c>
      <c r="B761" s="11" t="s">
        <v>275</v>
      </c>
      <c r="C761" s="18"/>
      <c r="D761" s="18"/>
      <c r="E761" s="18"/>
      <c r="F761" s="18"/>
      <c r="G761" s="18"/>
    </row>
    <row r="762" spans="2:7" ht="12.75">
      <c r="B762" t="s">
        <v>276</v>
      </c>
      <c r="C762" s="15">
        <v>3004</v>
      </c>
      <c r="D762" s="15">
        <v>515</v>
      </c>
      <c r="E762" s="15">
        <v>397</v>
      </c>
      <c r="F762" s="15">
        <v>111040</v>
      </c>
      <c r="G762" s="15">
        <v>5</v>
      </c>
    </row>
    <row r="763" spans="3:6" ht="12.75">
      <c r="C763" s="15"/>
      <c r="D763" s="15"/>
      <c r="E763" s="15"/>
      <c r="F763" s="15"/>
    </row>
    <row r="764" spans="1:7" ht="12.75">
      <c r="A764" s="11" t="s">
        <v>1140</v>
      </c>
      <c r="B764" s="11" t="s">
        <v>611</v>
      </c>
      <c r="C764" s="18"/>
      <c r="D764" s="18"/>
      <c r="E764" s="18"/>
      <c r="F764" s="18"/>
      <c r="G764">
        <v>1726.4</v>
      </c>
    </row>
    <row r="765" spans="1:7" ht="12.75">
      <c r="A765" s="11" t="s">
        <v>1142</v>
      </c>
      <c r="B765" s="11" t="s">
        <v>1244</v>
      </c>
      <c r="C765" s="18" t="s">
        <v>1175</v>
      </c>
      <c r="D765" s="18" t="s">
        <v>1176</v>
      </c>
      <c r="E765" s="18" t="s">
        <v>99</v>
      </c>
      <c r="F765" s="18"/>
      <c r="G765">
        <v>212.1</v>
      </c>
    </row>
    <row r="766" spans="2:6" ht="12.75">
      <c r="B766" t="s">
        <v>380</v>
      </c>
      <c r="C766" s="15"/>
      <c r="D766" s="15"/>
      <c r="E766" s="15"/>
      <c r="F766" s="15"/>
    </row>
    <row r="767" spans="2:7" ht="12.75">
      <c r="B767" t="s">
        <v>1037</v>
      </c>
      <c r="C767" s="15" t="s">
        <v>1175</v>
      </c>
      <c r="D767" s="15" t="s">
        <v>1176</v>
      </c>
      <c r="E767" s="15" t="s">
        <v>99</v>
      </c>
      <c r="F767" s="15">
        <v>110100</v>
      </c>
      <c r="G767">
        <v>125.4</v>
      </c>
    </row>
    <row r="768" spans="2:7" ht="12.75">
      <c r="B768" t="s">
        <v>538</v>
      </c>
      <c r="C768" s="15" t="s">
        <v>1175</v>
      </c>
      <c r="D768" s="15" t="s">
        <v>1176</v>
      </c>
      <c r="E768" s="15" t="s">
        <v>99</v>
      </c>
      <c r="F768" s="15">
        <v>110200</v>
      </c>
      <c r="G768">
        <v>52.4</v>
      </c>
    </row>
    <row r="769" spans="2:6" ht="12.75">
      <c r="B769" t="s">
        <v>88</v>
      </c>
      <c r="C769" s="15"/>
      <c r="D769" s="15"/>
      <c r="E769" s="15"/>
      <c r="F769" s="15"/>
    </row>
    <row r="770" spans="2:7" ht="12.75">
      <c r="B770" t="s">
        <v>1173</v>
      </c>
      <c r="C770" s="15" t="s">
        <v>1175</v>
      </c>
      <c r="D770" s="15" t="s">
        <v>1176</v>
      </c>
      <c r="E770" s="15" t="s">
        <v>99</v>
      </c>
      <c r="F770" s="15">
        <v>110300</v>
      </c>
      <c r="G770" s="15">
        <v>22.5</v>
      </c>
    </row>
    <row r="771" spans="2:7" ht="12.75">
      <c r="B771" t="s">
        <v>1081</v>
      </c>
      <c r="C771" s="15" t="s">
        <v>1175</v>
      </c>
      <c r="D771" s="15" t="s">
        <v>1176</v>
      </c>
      <c r="E771" s="15" t="s">
        <v>99</v>
      </c>
      <c r="F771" s="15">
        <v>110400</v>
      </c>
      <c r="G771" s="15">
        <v>0.7</v>
      </c>
    </row>
    <row r="772" spans="2:7" ht="12.75">
      <c r="B772" t="s">
        <v>1019</v>
      </c>
      <c r="C772" s="15" t="s">
        <v>1175</v>
      </c>
      <c r="D772" s="15" t="s">
        <v>646</v>
      </c>
      <c r="E772" s="15" t="s">
        <v>99</v>
      </c>
      <c r="F772" s="15">
        <v>110600</v>
      </c>
      <c r="G772" s="15">
        <v>6.8</v>
      </c>
    </row>
    <row r="773" spans="2:7" ht="12.75">
      <c r="B773" t="s">
        <v>1022</v>
      </c>
      <c r="C773" s="15" t="s">
        <v>1175</v>
      </c>
      <c r="D773" s="15" t="s">
        <v>1176</v>
      </c>
      <c r="E773" s="15" t="s">
        <v>99</v>
      </c>
      <c r="F773" s="15">
        <v>110700</v>
      </c>
      <c r="G773" s="15">
        <v>1.3</v>
      </c>
    </row>
    <row r="774" spans="2:6" ht="12.75">
      <c r="B774" t="s">
        <v>840</v>
      </c>
      <c r="C774" s="15"/>
      <c r="D774" s="15"/>
      <c r="E774" s="15"/>
      <c r="F774" s="15"/>
    </row>
    <row r="775" spans="2:7" ht="12.75">
      <c r="B775" t="s">
        <v>506</v>
      </c>
      <c r="C775" s="15" t="s">
        <v>1175</v>
      </c>
      <c r="D775" s="15" t="s">
        <v>1176</v>
      </c>
      <c r="E775" s="15" t="s">
        <v>99</v>
      </c>
      <c r="F775" s="15">
        <v>111000</v>
      </c>
      <c r="G775" s="15">
        <v>3</v>
      </c>
    </row>
    <row r="776" spans="3:6" ht="12.75">
      <c r="C776" s="15"/>
      <c r="D776" s="15"/>
      <c r="E776" s="15"/>
      <c r="F776" s="15"/>
    </row>
    <row r="777" spans="1:7" ht="12.75">
      <c r="A777" s="11" t="s">
        <v>1143</v>
      </c>
      <c r="B777" s="11" t="s">
        <v>173</v>
      </c>
      <c r="C777" s="18">
        <v>1201</v>
      </c>
      <c r="D777" s="18">
        <v>310</v>
      </c>
      <c r="E777" s="18">
        <v>290</v>
      </c>
      <c r="F777" s="18"/>
      <c r="G777" s="18">
        <v>642.3</v>
      </c>
    </row>
    <row r="778" spans="2:6" ht="12.75">
      <c r="B778" t="s">
        <v>380</v>
      </c>
      <c r="C778" s="15"/>
      <c r="D778" s="15"/>
      <c r="E778" s="15"/>
      <c r="F778" s="15"/>
    </row>
    <row r="779" spans="2:7" ht="12.75">
      <c r="B779" t="s">
        <v>90</v>
      </c>
      <c r="C779" s="15">
        <v>1201</v>
      </c>
      <c r="D779" s="15">
        <v>310</v>
      </c>
      <c r="E779" s="15">
        <v>290</v>
      </c>
      <c r="F779" s="15">
        <v>130100</v>
      </c>
      <c r="G779" s="15">
        <v>642.3</v>
      </c>
    </row>
    <row r="780" spans="3:6" ht="12.75">
      <c r="C780" s="15"/>
      <c r="D780" s="15"/>
      <c r="E780" s="15"/>
      <c r="F780" s="15"/>
    </row>
    <row r="781" spans="1:7" ht="12.75">
      <c r="A781" s="11" t="s">
        <v>238</v>
      </c>
      <c r="B781" s="11" t="s">
        <v>174</v>
      </c>
      <c r="C781" s="18">
        <v>1202</v>
      </c>
      <c r="D781" s="18">
        <v>311</v>
      </c>
      <c r="E781" s="18">
        <v>443</v>
      </c>
      <c r="F781" s="18"/>
      <c r="G781" s="18">
        <v>56</v>
      </c>
    </row>
    <row r="782" spans="2:6" ht="12.75">
      <c r="B782" t="s">
        <v>485</v>
      </c>
      <c r="C782" s="15"/>
      <c r="D782" s="15"/>
      <c r="E782" s="15"/>
      <c r="F782" s="15"/>
    </row>
    <row r="783" spans="2:7" ht="12.75">
      <c r="B783" t="s">
        <v>90</v>
      </c>
      <c r="C783" s="15">
        <v>1202</v>
      </c>
      <c r="D783" s="15">
        <v>311</v>
      </c>
      <c r="E783" s="15">
        <v>443</v>
      </c>
      <c r="F783" s="15">
        <v>130100</v>
      </c>
      <c r="G783" s="15">
        <v>56</v>
      </c>
    </row>
    <row r="784" spans="3:6" ht="12.75">
      <c r="C784" s="15"/>
      <c r="D784" s="15"/>
      <c r="E784" s="15"/>
      <c r="F784" s="15"/>
    </row>
    <row r="785" spans="1:6" s="11" customFormat="1" ht="12.75">
      <c r="A785" s="11" t="s">
        <v>277</v>
      </c>
      <c r="B785" s="11" t="s">
        <v>278</v>
      </c>
      <c r="C785" s="18"/>
      <c r="D785" s="18"/>
      <c r="E785" s="18"/>
      <c r="F785" s="18"/>
    </row>
    <row r="786" spans="2:7" ht="12.75">
      <c r="B786" t="s">
        <v>721</v>
      </c>
      <c r="C786" s="15">
        <v>1806</v>
      </c>
      <c r="D786" s="15">
        <v>498</v>
      </c>
      <c r="E786" s="15">
        <v>345</v>
      </c>
      <c r="F786" s="15"/>
      <c r="G786" s="15">
        <v>24.1</v>
      </c>
    </row>
    <row r="787" spans="2:6" ht="12.75">
      <c r="B787" t="s">
        <v>1285</v>
      </c>
      <c r="C787" s="15"/>
      <c r="D787" s="15"/>
      <c r="E787" s="15"/>
      <c r="F787" s="15"/>
    </row>
    <row r="788" spans="2:6" ht="12.75">
      <c r="B788" t="s">
        <v>722</v>
      </c>
      <c r="C788" s="15"/>
      <c r="D788" s="15"/>
      <c r="E788" s="15"/>
      <c r="F788" s="15"/>
    </row>
    <row r="789" spans="2:7" ht="12.75">
      <c r="B789" t="s">
        <v>792</v>
      </c>
      <c r="C789" s="15">
        <v>1806</v>
      </c>
      <c r="D789" s="15">
        <v>498</v>
      </c>
      <c r="E789" s="15">
        <v>345</v>
      </c>
      <c r="F789" s="15">
        <v>130300</v>
      </c>
      <c r="G789" s="15">
        <v>24.1</v>
      </c>
    </row>
    <row r="790" spans="3:6" ht="12.75">
      <c r="C790" s="15"/>
      <c r="D790" s="15"/>
      <c r="E790" s="15"/>
      <c r="F790" s="15"/>
    </row>
    <row r="791" spans="1:7" s="11" customFormat="1" ht="12.75">
      <c r="A791" s="11" t="s">
        <v>279</v>
      </c>
      <c r="B791" s="11" t="s">
        <v>1078</v>
      </c>
      <c r="C791" s="18">
        <v>1401</v>
      </c>
      <c r="D791" s="18">
        <v>400</v>
      </c>
      <c r="E791" s="18">
        <v>259</v>
      </c>
      <c r="F791" s="18"/>
      <c r="G791" s="18">
        <v>134.7</v>
      </c>
    </row>
    <row r="792" spans="2:6" ht="12.75">
      <c r="B792" t="s">
        <v>1285</v>
      </c>
      <c r="C792" s="15"/>
      <c r="D792" s="15"/>
      <c r="E792" s="15"/>
      <c r="F792" s="15"/>
    </row>
    <row r="793" spans="2:7" ht="12.75">
      <c r="B793" t="s">
        <v>1037</v>
      </c>
      <c r="C793" s="15">
        <v>1401</v>
      </c>
      <c r="D793" s="15">
        <v>400</v>
      </c>
      <c r="E793" s="15">
        <v>259</v>
      </c>
      <c r="F793" s="15">
        <v>110100</v>
      </c>
      <c r="G793" s="15">
        <v>63.9</v>
      </c>
    </row>
    <row r="794" spans="2:7" ht="12.75">
      <c r="B794" t="s">
        <v>538</v>
      </c>
      <c r="C794" s="15">
        <v>1401</v>
      </c>
      <c r="D794" s="15">
        <v>400</v>
      </c>
      <c r="E794" s="15">
        <v>259</v>
      </c>
      <c r="F794" s="15">
        <v>110200</v>
      </c>
      <c r="G794" s="15">
        <v>22.1</v>
      </c>
    </row>
    <row r="795" spans="2:6" ht="12.75">
      <c r="B795" t="s">
        <v>88</v>
      </c>
      <c r="C795" s="15"/>
      <c r="D795" s="15"/>
      <c r="E795" s="15"/>
      <c r="F795" s="15"/>
    </row>
    <row r="796" spans="2:7" ht="12.75">
      <c r="B796" t="s">
        <v>1173</v>
      </c>
      <c r="C796" s="15">
        <v>1401</v>
      </c>
      <c r="D796" s="15">
        <v>400</v>
      </c>
      <c r="E796" s="15">
        <v>259</v>
      </c>
      <c r="F796" s="15">
        <v>110300</v>
      </c>
      <c r="G796" s="15">
        <v>6.2</v>
      </c>
    </row>
    <row r="797" spans="2:7" ht="12.75">
      <c r="B797" t="s">
        <v>1200</v>
      </c>
      <c r="C797" s="15">
        <v>1401</v>
      </c>
      <c r="D797" s="15">
        <v>400</v>
      </c>
      <c r="E797" s="15">
        <v>259</v>
      </c>
      <c r="F797" s="15">
        <v>110400</v>
      </c>
      <c r="G797" s="15">
        <v>1</v>
      </c>
    </row>
    <row r="798" spans="2:7" ht="12.75">
      <c r="B798" t="s">
        <v>1022</v>
      </c>
      <c r="C798" s="15">
        <v>1401</v>
      </c>
      <c r="D798" s="15">
        <v>400</v>
      </c>
      <c r="E798" s="15">
        <v>259</v>
      </c>
      <c r="F798" s="15">
        <v>110700</v>
      </c>
      <c r="G798" s="15">
        <v>39.7</v>
      </c>
    </row>
    <row r="799" spans="2:6" ht="12.75">
      <c r="B799" t="s">
        <v>840</v>
      </c>
      <c r="C799" s="15"/>
      <c r="D799" s="15"/>
      <c r="E799" s="15"/>
      <c r="F799" s="15"/>
    </row>
    <row r="800" spans="2:7" ht="12.75">
      <c r="B800" t="s">
        <v>506</v>
      </c>
      <c r="C800" s="15">
        <v>1401</v>
      </c>
      <c r="D800" s="15">
        <v>400</v>
      </c>
      <c r="E800" s="15">
        <v>259</v>
      </c>
      <c r="F800" s="15">
        <v>111000</v>
      </c>
      <c r="G800" s="15">
        <v>0.6</v>
      </c>
    </row>
    <row r="801" spans="2:7" ht="12.75">
      <c r="B801" t="s">
        <v>1023</v>
      </c>
      <c r="C801" s="15">
        <v>1401</v>
      </c>
      <c r="D801" s="15">
        <v>400</v>
      </c>
      <c r="E801" s="15">
        <v>259</v>
      </c>
      <c r="F801" s="15">
        <v>130300</v>
      </c>
      <c r="G801" s="15">
        <v>1.2</v>
      </c>
    </row>
    <row r="802" spans="3:6" ht="12.75">
      <c r="C802" s="15"/>
      <c r="D802" s="15"/>
      <c r="E802" s="15"/>
      <c r="F802" s="15"/>
    </row>
    <row r="803" spans="1:7" ht="12.75">
      <c r="A803" s="11" t="s">
        <v>280</v>
      </c>
      <c r="B803" s="11" t="s">
        <v>92</v>
      </c>
      <c r="C803" s="18">
        <v>1402</v>
      </c>
      <c r="D803" s="18">
        <v>401</v>
      </c>
      <c r="E803" s="18">
        <v>260</v>
      </c>
      <c r="F803" s="18"/>
      <c r="G803" s="15">
        <v>352</v>
      </c>
    </row>
    <row r="804" spans="2:6" ht="12.75">
      <c r="B804" t="s">
        <v>380</v>
      </c>
      <c r="C804" s="15"/>
      <c r="D804" s="15"/>
      <c r="E804" s="15"/>
      <c r="F804" s="15"/>
    </row>
    <row r="805" spans="2:7" ht="12.75">
      <c r="B805" t="s">
        <v>1037</v>
      </c>
      <c r="C805" s="15">
        <v>1402</v>
      </c>
      <c r="D805" s="15">
        <v>401</v>
      </c>
      <c r="E805" s="15">
        <v>260</v>
      </c>
      <c r="F805" s="15">
        <v>110100</v>
      </c>
      <c r="G805" s="15">
        <v>198.7</v>
      </c>
    </row>
    <row r="806" spans="2:7" ht="12.75">
      <c r="B806" t="s">
        <v>538</v>
      </c>
      <c r="C806" s="15">
        <v>1402</v>
      </c>
      <c r="D806" s="15">
        <v>401</v>
      </c>
      <c r="E806" s="15">
        <v>260</v>
      </c>
      <c r="F806" s="15">
        <v>110200</v>
      </c>
      <c r="G806" s="15">
        <v>70.7</v>
      </c>
    </row>
    <row r="807" spans="2:6" ht="12.75">
      <c r="B807" t="s">
        <v>88</v>
      </c>
      <c r="C807" s="15"/>
      <c r="D807" s="15"/>
      <c r="E807" s="15"/>
      <c r="F807" s="15"/>
    </row>
    <row r="808" spans="2:7" ht="12.75">
      <c r="B808" t="s">
        <v>1173</v>
      </c>
      <c r="C808" s="15">
        <v>1402</v>
      </c>
      <c r="D808" s="15">
        <v>401</v>
      </c>
      <c r="E808" s="15">
        <v>260</v>
      </c>
      <c r="F808" s="15">
        <v>110300</v>
      </c>
      <c r="G808" s="15">
        <v>3</v>
      </c>
    </row>
    <row r="809" spans="2:6" ht="12.75">
      <c r="B809" t="s">
        <v>645</v>
      </c>
      <c r="C809" s="15"/>
      <c r="D809" s="15"/>
      <c r="E809" s="15"/>
      <c r="F809" s="15"/>
    </row>
    <row r="810" spans="2:7" ht="12.75">
      <c r="B810" t="s">
        <v>451</v>
      </c>
      <c r="C810" s="15">
        <v>1402</v>
      </c>
      <c r="D810" s="15">
        <v>401</v>
      </c>
      <c r="E810" s="15">
        <v>260</v>
      </c>
      <c r="F810" s="15">
        <v>110400</v>
      </c>
      <c r="G810" s="15">
        <v>4.5</v>
      </c>
    </row>
    <row r="811" spans="2:7" ht="12.75">
      <c r="B811" t="s">
        <v>1022</v>
      </c>
      <c r="C811" s="15">
        <v>1402</v>
      </c>
      <c r="D811" s="15">
        <v>401</v>
      </c>
      <c r="E811" s="15">
        <v>260</v>
      </c>
      <c r="F811" s="15">
        <v>110700</v>
      </c>
      <c r="G811" s="15">
        <v>45.5</v>
      </c>
    </row>
    <row r="812" spans="2:7" ht="12.75">
      <c r="B812" t="s">
        <v>840</v>
      </c>
      <c r="C812" s="15"/>
      <c r="D812" s="15"/>
      <c r="E812" s="15"/>
      <c r="F812" s="15"/>
      <c r="G812" s="15"/>
    </row>
    <row r="813" spans="2:7" ht="12.75">
      <c r="B813" t="s">
        <v>506</v>
      </c>
      <c r="C813" s="15">
        <v>1402</v>
      </c>
      <c r="D813" s="15">
        <v>401</v>
      </c>
      <c r="E813" s="15">
        <v>260</v>
      </c>
      <c r="F813" s="15">
        <v>111000</v>
      </c>
      <c r="G813" s="15">
        <v>15.5</v>
      </c>
    </row>
    <row r="814" spans="2:7" ht="14.25" customHeight="1">
      <c r="B814" t="s">
        <v>766</v>
      </c>
      <c r="C814" s="15">
        <v>1402</v>
      </c>
      <c r="D814" s="15">
        <v>401</v>
      </c>
      <c r="E814" s="15">
        <v>260</v>
      </c>
      <c r="F814" s="15">
        <v>130300</v>
      </c>
      <c r="G814" s="15">
        <v>14.1</v>
      </c>
    </row>
    <row r="815" spans="3:6" ht="12.75">
      <c r="C815" s="15"/>
      <c r="D815" s="15"/>
      <c r="E815" s="15"/>
      <c r="F815" s="15"/>
    </row>
    <row r="816" spans="1:7" ht="12.75">
      <c r="A816" s="11" t="s">
        <v>281</v>
      </c>
      <c r="B816" s="11" t="s">
        <v>585</v>
      </c>
      <c r="C816" s="18">
        <v>1407</v>
      </c>
      <c r="D816" s="18">
        <v>407</v>
      </c>
      <c r="E816" s="18">
        <v>272</v>
      </c>
      <c r="F816" s="18"/>
      <c r="G816" s="15">
        <v>94.8</v>
      </c>
    </row>
    <row r="817" spans="2:6" ht="12.75">
      <c r="B817" t="s">
        <v>380</v>
      </c>
      <c r="C817" s="15"/>
      <c r="D817" s="15"/>
      <c r="E817" s="15"/>
      <c r="F817" s="15"/>
    </row>
    <row r="818" spans="2:7" ht="12.75">
      <c r="B818" t="s">
        <v>1037</v>
      </c>
      <c r="C818" s="15">
        <v>1407</v>
      </c>
      <c r="D818" s="15">
        <v>407</v>
      </c>
      <c r="E818" s="15">
        <v>272</v>
      </c>
      <c r="F818" s="15">
        <v>110100</v>
      </c>
      <c r="G818" s="15">
        <v>70.1</v>
      </c>
    </row>
    <row r="819" spans="2:7" ht="12.75">
      <c r="B819" t="s">
        <v>538</v>
      </c>
      <c r="C819" s="15">
        <v>1407</v>
      </c>
      <c r="D819" s="15">
        <v>407</v>
      </c>
      <c r="E819" s="15">
        <v>272</v>
      </c>
      <c r="F819" s="15">
        <v>110200</v>
      </c>
      <c r="G819" s="15">
        <v>22.3</v>
      </c>
    </row>
    <row r="820" spans="2:6" ht="12.75">
      <c r="B820" t="s">
        <v>88</v>
      </c>
      <c r="C820" s="15"/>
      <c r="D820" s="15"/>
      <c r="E820" s="15"/>
      <c r="F820" s="15"/>
    </row>
    <row r="821" spans="2:7" ht="12.75">
      <c r="B821" t="s">
        <v>1173</v>
      </c>
      <c r="C821" s="15">
        <v>1407</v>
      </c>
      <c r="D821" s="15">
        <v>407</v>
      </c>
      <c r="E821" s="15">
        <v>272</v>
      </c>
      <c r="F821" s="15">
        <v>110300</v>
      </c>
      <c r="G821" s="15">
        <v>1.1</v>
      </c>
    </row>
    <row r="822" spans="2:7" ht="12.75">
      <c r="B822" t="s">
        <v>1200</v>
      </c>
      <c r="C822" s="15">
        <v>1407</v>
      </c>
      <c r="D822" s="15">
        <v>407</v>
      </c>
      <c r="E822" s="15">
        <v>272</v>
      </c>
      <c r="F822" s="15">
        <v>110400</v>
      </c>
      <c r="G822" s="15">
        <v>1.3</v>
      </c>
    </row>
    <row r="823" spans="3:6" ht="12.75">
      <c r="C823" s="15"/>
      <c r="D823" s="15"/>
      <c r="E823" s="15"/>
      <c r="F823" s="15"/>
    </row>
    <row r="824" spans="1:7" ht="12.75">
      <c r="A824" s="11" t="s">
        <v>651</v>
      </c>
      <c r="B824" s="11" t="s">
        <v>108</v>
      </c>
      <c r="C824" s="18">
        <v>1407</v>
      </c>
      <c r="D824" s="18">
        <v>407</v>
      </c>
      <c r="E824" s="18">
        <v>272</v>
      </c>
      <c r="F824" s="18"/>
      <c r="G824" s="15">
        <v>45.2</v>
      </c>
    </row>
    <row r="825" spans="2:6" ht="12.75">
      <c r="B825" t="s">
        <v>380</v>
      </c>
      <c r="C825" s="15"/>
      <c r="D825" s="15"/>
      <c r="E825" s="15"/>
      <c r="F825" s="15"/>
    </row>
    <row r="826" spans="2:7" ht="12.75">
      <c r="B826" t="s">
        <v>1023</v>
      </c>
      <c r="C826" s="15">
        <v>1407</v>
      </c>
      <c r="D826" s="15">
        <v>407</v>
      </c>
      <c r="E826" s="15">
        <v>272</v>
      </c>
      <c r="F826" s="15">
        <v>130300</v>
      </c>
      <c r="G826" s="15">
        <v>45.2</v>
      </c>
    </row>
    <row r="827" spans="3:6" ht="12.75">
      <c r="C827" s="15"/>
      <c r="D827" s="15"/>
      <c r="E827" s="15"/>
      <c r="F827" s="15"/>
    </row>
    <row r="828" spans="1:7" s="11" customFormat="1" ht="12.75">
      <c r="A828" s="11" t="s">
        <v>767</v>
      </c>
      <c r="B828" s="11" t="s">
        <v>175</v>
      </c>
      <c r="C828" s="18">
        <v>1501</v>
      </c>
      <c r="D828" s="18">
        <v>410</v>
      </c>
      <c r="E828" s="18">
        <v>284</v>
      </c>
      <c r="F828" s="18"/>
      <c r="G828" s="18">
        <v>3.3</v>
      </c>
    </row>
    <row r="829" spans="2:6" ht="12.75">
      <c r="B829" t="s">
        <v>1285</v>
      </c>
      <c r="C829" s="15"/>
      <c r="D829" s="15"/>
      <c r="E829" s="15"/>
      <c r="F829" s="15"/>
    </row>
    <row r="830" spans="2:7" ht="12.75">
      <c r="B830" t="s">
        <v>1022</v>
      </c>
      <c r="C830" s="15">
        <v>1501</v>
      </c>
      <c r="D830" s="15">
        <v>410</v>
      </c>
      <c r="E830" s="15">
        <v>284</v>
      </c>
      <c r="F830" s="15">
        <v>110700</v>
      </c>
      <c r="G830" s="15">
        <v>3.3</v>
      </c>
    </row>
    <row r="831" spans="3:6" ht="12.75">
      <c r="C831" s="15"/>
      <c r="D831" s="15"/>
      <c r="E831" s="15"/>
      <c r="F831" s="15"/>
    </row>
    <row r="832" spans="1:7" ht="12.75">
      <c r="A832" s="11" t="s">
        <v>282</v>
      </c>
      <c r="B832" s="11" t="s">
        <v>650</v>
      </c>
      <c r="C832" s="18">
        <v>1501</v>
      </c>
      <c r="D832" s="18">
        <v>410</v>
      </c>
      <c r="E832" s="18">
        <v>280</v>
      </c>
      <c r="F832" s="18"/>
      <c r="G832" s="18">
        <v>65.5</v>
      </c>
    </row>
    <row r="833" spans="2:7" ht="12.75">
      <c r="B833" t="s">
        <v>166</v>
      </c>
      <c r="C833" s="15">
        <v>1501</v>
      </c>
      <c r="D833" s="15">
        <v>410</v>
      </c>
      <c r="E833" s="15">
        <v>280</v>
      </c>
      <c r="F833" s="15">
        <v>111000</v>
      </c>
      <c r="G833" s="15">
        <v>1</v>
      </c>
    </row>
    <row r="834" spans="2:7" ht="12.75">
      <c r="B834" t="s">
        <v>166</v>
      </c>
      <c r="C834" s="15">
        <v>1501</v>
      </c>
      <c r="D834" s="15">
        <v>410</v>
      </c>
      <c r="E834" s="15">
        <v>280</v>
      </c>
      <c r="F834" s="15">
        <v>110350</v>
      </c>
      <c r="G834" s="15">
        <v>1</v>
      </c>
    </row>
    <row r="835" spans="2:7" ht="12.75">
      <c r="B835" t="s">
        <v>458</v>
      </c>
      <c r="C835" s="15">
        <v>1501</v>
      </c>
      <c r="D835" s="15">
        <v>410</v>
      </c>
      <c r="E835" s="15">
        <v>280</v>
      </c>
      <c r="F835" s="15"/>
      <c r="G835" s="15">
        <v>63.5</v>
      </c>
    </row>
    <row r="836" spans="2:6" ht="12.75">
      <c r="B836" t="s">
        <v>380</v>
      </c>
      <c r="C836" s="15"/>
      <c r="D836" s="15"/>
      <c r="E836" s="15"/>
      <c r="F836" s="15"/>
    </row>
    <row r="837" spans="2:7" ht="12.75">
      <c r="B837" t="s">
        <v>1037</v>
      </c>
      <c r="C837" s="15">
        <v>1501</v>
      </c>
      <c r="D837" s="15">
        <v>410</v>
      </c>
      <c r="E837" s="15">
        <v>280</v>
      </c>
      <c r="F837" s="15">
        <v>110100</v>
      </c>
      <c r="G837" s="15">
        <v>22.4</v>
      </c>
    </row>
    <row r="838" spans="2:7" ht="12.75">
      <c r="B838" t="s">
        <v>538</v>
      </c>
      <c r="C838" s="15">
        <v>1501</v>
      </c>
      <c r="D838" s="15">
        <v>410</v>
      </c>
      <c r="E838" s="15">
        <v>280</v>
      </c>
      <c r="F838" s="15">
        <v>110200</v>
      </c>
      <c r="G838" s="15">
        <v>8.1</v>
      </c>
    </row>
    <row r="839" spans="2:6" ht="12.75">
      <c r="B839" t="s">
        <v>1025</v>
      </c>
      <c r="C839" s="15"/>
      <c r="D839" s="15"/>
      <c r="E839" s="15"/>
      <c r="F839" s="15"/>
    </row>
    <row r="840" spans="2:7" ht="12.75">
      <c r="B840" t="s">
        <v>1016</v>
      </c>
      <c r="C840" s="15">
        <v>1501</v>
      </c>
      <c r="D840" s="15">
        <v>410</v>
      </c>
      <c r="E840" s="15">
        <v>280</v>
      </c>
      <c r="F840" s="15">
        <v>110300</v>
      </c>
      <c r="G840" s="15">
        <v>3.9</v>
      </c>
    </row>
    <row r="841" spans="2:7" ht="12.75">
      <c r="B841" t="s">
        <v>1022</v>
      </c>
      <c r="C841" s="15">
        <v>1501</v>
      </c>
      <c r="D841" s="15">
        <v>410</v>
      </c>
      <c r="E841" s="15">
        <v>280</v>
      </c>
      <c r="F841" s="15">
        <v>110700</v>
      </c>
      <c r="G841" s="15">
        <v>22.8</v>
      </c>
    </row>
    <row r="842" spans="2:7" ht="12.75">
      <c r="B842" t="s">
        <v>840</v>
      </c>
      <c r="C842" s="15"/>
      <c r="D842" s="15"/>
      <c r="E842" s="15"/>
      <c r="F842" s="15"/>
      <c r="G842" s="15"/>
    </row>
    <row r="843" spans="2:7" ht="12.75">
      <c r="B843" t="s">
        <v>506</v>
      </c>
      <c r="C843" s="15">
        <v>1501</v>
      </c>
      <c r="D843" s="15">
        <v>410</v>
      </c>
      <c r="E843" s="15">
        <v>280</v>
      </c>
      <c r="F843" s="15">
        <v>111000</v>
      </c>
      <c r="G843" s="15">
        <v>8.3</v>
      </c>
    </row>
    <row r="844" spans="3:6" ht="12.75">
      <c r="C844" s="15"/>
      <c r="D844" s="15"/>
      <c r="E844" s="15"/>
      <c r="F844" s="15"/>
    </row>
    <row r="845" spans="1:7" ht="12.75">
      <c r="A845" s="11" t="s">
        <v>283</v>
      </c>
      <c r="B845" s="11" t="s">
        <v>1077</v>
      </c>
      <c r="C845" s="18">
        <v>1701</v>
      </c>
      <c r="D845" s="18">
        <v>430</v>
      </c>
      <c r="E845" s="18">
        <v>302</v>
      </c>
      <c r="F845" s="18"/>
      <c r="G845" s="15">
        <v>96.4</v>
      </c>
    </row>
    <row r="846" spans="2:6" ht="12.75">
      <c r="B846" t="s">
        <v>380</v>
      </c>
      <c r="C846" s="15"/>
      <c r="D846" s="15"/>
      <c r="E846" s="15"/>
      <c r="F846" s="15"/>
    </row>
    <row r="847" spans="2:7" ht="12.75">
      <c r="B847" t="s">
        <v>1037</v>
      </c>
      <c r="C847" s="15">
        <v>1701</v>
      </c>
      <c r="D847" s="15">
        <v>430</v>
      </c>
      <c r="E847" s="15">
        <v>302</v>
      </c>
      <c r="F847" s="15">
        <v>110100</v>
      </c>
      <c r="G847" s="15">
        <v>44</v>
      </c>
    </row>
    <row r="848" spans="2:7" ht="12.75">
      <c r="B848" t="s">
        <v>538</v>
      </c>
      <c r="C848" s="15">
        <v>1701</v>
      </c>
      <c r="D848" s="15">
        <v>430</v>
      </c>
      <c r="E848" s="15">
        <v>302</v>
      </c>
      <c r="F848" s="15">
        <v>110200</v>
      </c>
      <c r="G848" s="15">
        <v>18.9</v>
      </c>
    </row>
    <row r="849" spans="2:6" ht="12.75">
      <c r="B849" t="s">
        <v>88</v>
      </c>
      <c r="C849" s="15"/>
      <c r="D849" s="15"/>
      <c r="E849" s="15"/>
      <c r="F849" s="15"/>
    </row>
    <row r="850" spans="2:7" ht="12.75">
      <c r="B850" t="s">
        <v>1173</v>
      </c>
      <c r="C850" s="15">
        <v>1701</v>
      </c>
      <c r="D850" s="15">
        <v>430</v>
      </c>
      <c r="E850" s="15">
        <v>302</v>
      </c>
      <c r="F850" s="15">
        <v>110300</v>
      </c>
      <c r="G850" s="15">
        <v>1.8</v>
      </c>
    </row>
    <row r="851" spans="2:7" ht="12.75">
      <c r="B851" t="s">
        <v>844</v>
      </c>
      <c r="C851" s="15">
        <v>1701</v>
      </c>
      <c r="D851" s="15">
        <v>430</v>
      </c>
      <c r="E851" s="15">
        <v>302</v>
      </c>
      <c r="F851" s="15">
        <v>110400</v>
      </c>
      <c r="G851" s="15">
        <v>2.2</v>
      </c>
    </row>
    <row r="852" spans="2:7" ht="12.75">
      <c r="B852" t="s">
        <v>1022</v>
      </c>
      <c r="C852" s="15">
        <v>1701</v>
      </c>
      <c r="D852" s="15">
        <v>430</v>
      </c>
      <c r="E852" s="15">
        <v>302</v>
      </c>
      <c r="F852" s="15">
        <v>110700</v>
      </c>
      <c r="G852" s="15">
        <v>26.8</v>
      </c>
    </row>
    <row r="853" spans="2:6" ht="12.75">
      <c r="B853" t="s">
        <v>647</v>
      </c>
      <c r="C853" s="15"/>
      <c r="D853" s="15"/>
      <c r="E853" s="15"/>
      <c r="F853" s="15"/>
    </row>
    <row r="854" spans="2:7" ht="12.75">
      <c r="B854" t="s">
        <v>506</v>
      </c>
      <c r="C854" s="15">
        <v>1701</v>
      </c>
      <c r="D854" s="15">
        <v>430</v>
      </c>
      <c r="E854" s="15">
        <v>302</v>
      </c>
      <c r="F854" s="15">
        <v>111000</v>
      </c>
      <c r="G854" s="15">
        <v>2.7</v>
      </c>
    </row>
    <row r="855" spans="3:6" ht="12.75">
      <c r="C855" s="15"/>
      <c r="D855" s="15"/>
      <c r="E855" s="15"/>
      <c r="F855" s="15"/>
    </row>
    <row r="856" spans="1:7" ht="12.75">
      <c r="A856" s="11" t="s">
        <v>1144</v>
      </c>
      <c r="B856" s="11" t="s">
        <v>1137</v>
      </c>
      <c r="C856" s="15"/>
      <c r="D856" s="15"/>
      <c r="E856" s="15"/>
      <c r="F856" s="15"/>
      <c r="G856" s="15">
        <v>850.7</v>
      </c>
    </row>
    <row r="857" spans="1:7" ht="12.75">
      <c r="A857" s="11" t="s">
        <v>1145</v>
      </c>
      <c r="B857" s="11" t="s">
        <v>1244</v>
      </c>
      <c r="C857" s="18" t="s">
        <v>1175</v>
      </c>
      <c r="D857" s="18" t="s">
        <v>1176</v>
      </c>
      <c r="E857" s="18" t="s">
        <v>99</v>
      </c>
      <c r="F857" s="18"/>
      <c r="G857" s="15">
        <v>182.6</v>
      </c>
    </row>
    <row r="858" spans="2:7" ht="12.75">
      <c r="B858" t="s">
        <v>380</v>
      </c>
      <c r="C858" s="15"/>
      <c r="D858" s="15"/>
      <c r="E858" s="15"/>
      <c r="F858" s="15"/>
      <c r="G858" s="15"/>
    </row>
    <row r="859" spans="2:7" ht="12.75">
      <c r="B859" t="s">
        <v>1037</v>
      </c>
      <c r="C859" s="15" t="s">
        <v>1175</v>
      </c>
      <c r="D859" s="15" t="s">
        <v>1176</v>
      </c>
      <c r="E859" s="15" t="s">
        <v>99</v>
      </c>
      <c r="F859" s="15">
        <v>110100</v>
      </c>
      <c r="G859" s="15">
        <v>121.3</v>
      </c>
    </row>
    <row r="860" spans="2:7" ht="12.75">
      <c r="B860" t="s">
        <v>538</v>
      </c>
      <c r="C860" s="15" t="s">
        <v>1175</v>
      </c>
      <c r="D860" s="15" t="s">
        <v>1176</v>
      </c>
      <c r="E860" s="15" t="s">
        <v>99</v>
      </c>
      <c r="F860" s="15">
        <v>110200</v>
      </c>
      <c r="G860" s="15">
        <v>43.6</v>
      </c>
    </row>
    <row r="861" spans="2:7" ht="12.75">
      <c r="B861" t="s">
        <v>88</v>
      </c>
      <c r="C861" s="15"/>
      <c r="D861" s="15"/>
      <c r="E861" s="15"/>
      <c r="F861" s="15"/>
      <c r="G861" s="15"/>
    </row>
    <row r="862" spans="2:7" ht="12.75">
      <c r="B862" t="s">
        <v>1173</v>
      </c>
      <c r="C862" s="15" t="s">
        <v>1175</v>
      </c>
      <c r="D862" s="15" t="s">
        <v>1176</v>
      </c>
      <c r="E862" s="15" t="s">
        <v>99</v>
      </c>
      <c r="F862" s="15">
        <v>110300</v>
      </c>
      <c r="G862" s="15">
        <v>0.2</v>
      </c>
    </row>
    <row r="863" spans="2:7" ht="12.75">
      <c r="B863" t="s">
        <v>1018</v>
      </c>
      <c r="C863" s="15" t="s">
        <v>1175</v>
      </c>
      <c r="D863" s="15" t="s">
        <v>1176</v>
      </c>
      <c r="E863" s="15" t="s">
        <v>99</v>
      </c>
      <c r="F863" s="15">
        <v>110500</v>
      </c>
      <c r="G863" s="15">
        <v>1.2</v>
      </c>
    </row>
    <row r="864" spans="2:7" ht="12.75">
      <c r="B864" t="s">
        <v>1019</v>
      </c>
      <c r="C864" s="15" t="s">
        <v>1175</v>
      </c>
      <c r="D864" s="15" t="s">
        <v>1176</v>
      </c>
      <c r="E864" s="15" t="s">
        <v>99</v>
      </c>
      <c r="F864" s="15">
        <v>110600</v>
      </c>
      <c r="G864" s="15">
        <v>3</v>
      </c>
    </row>
    <row r="865" spans="2:7" ht="12.75">
      <c r="B865" t="s">
        <v>1022</v>
      </c>
      <c r="C865" s="15" t="s">
        <v>1175</v>
      </c>
      <c r="D865" s="15" t="s">
        <v>1176</v>
      </c>
      <c r="E865" s="15" t="s">
        <v>99</v>
      </c>
      <c r="F865" s="15">
        <v>110700</v>
      </c>
      <c r="G865" s="15">
        <v>7</v>
      </c>
    </row>
    <row r="866" spans="2:6" ht="12.75">
      <c r="B866" t="s">
        <v>647</v>
      </c>
      <c r="C866" s="15"/>
      <c r="D866" s="15"/>
      <c r="E866" s="15"/>
      <c r="F866" s="15"/>
    </row>
    <row r="867" spans="2:7" ht="12.75">
      <c r="B867" t="s">
        <v>506</v>
      </c>
      <c r="C867" s="15" t="s">
        <v>1175</v>
      </c>
      <c r="D867" s="15" t="s">
        <v>1176</v>
      </c>
      <c r="E867" s="15" t="s">
        <v>99</v>
      </c>
      <c r="F867" s="15">
        <v>111000</v>
      </c>
      <c r="G867" s="15">
        <v>6.3</v>
      </c>
    </row>
    <row r="868" spans="3:6" ht="12.75">
      <c r="C868" s="15"/>
      <c r="D868" s="15"/>
      <c r="E868" s="15"/>
      <c r="F868" s="15"/>
    </row>
    <row r="869" spans="1:7" s="11" customFormat="1" ht="12.75">
      <c r="A869" s="11" t="s">
        <v>1146</v>
      </c>
      <c r="B869" s="11" t="s">
        <v>9</v>
      </c>
      <c r="C869" s="18">
        <v>1007</v>
      </c>
      <c r="D869" s="18">
        <v>376</v>
      </c>
      <c r="E869" s="18">
        <v>290</v>
      </c>
      <c r="F869" s="18"/>
      <c r="G869" s="18">
        <v>5.3</v>
      </c>
    </row>
    <row r="870" spans="2:6" ht="12.75">
      <c r="B870" t="s">
        <v>1285</v>
      </c>
      <c r="C870" s="15"/>
      <c r="D870" s="15"/>
      <c r="E870" s="15"/>
      <c r="F870" s="15"/>
    </row>
    <row r="871" spans="2:7" ht="12.75">
      <c r="B871" t="s">
        <v>90</v>
      </c>
      <c r="C871" s="15">
        <v>1007</v>
      </c>
      <c r="D871" s="15">
        <v>376</v>
      </c>
      <c r="E871" s="15">
        <v>290</v>
      </c>
      <c r="F871" s="15">
        <v>130100</v>
      </c>
      <c r="G871" s="15">
        <v>5.3</v>
      </c>
    </row>
    <row r="872" spans="3:7" ht="12.75">
      <c r="C872" s="15"/>
      <c r="D872" s="15"/>
      <c r="E872" s="15"/>
      <c r="F872" s="15"/>
      <c r="G872" s="15"/>
    </row>
    <row r="873" spans="1:7" ht="12.75">
      <c r="A873" s="11" t="s">
        <v>1147</v>
      </c>
      <c r="B873" s="11" t="s">
        <v>173</v>
      </c>
      <c r="C873" s="18">
        <v>1201</v>
      </c>
      <c r="D873" s="18">
        <v>310</v>
      </c>
      <c r="E873" s="18">
        <v>290</v>
      </c>
      <c r="F873" s="18"/>
      <c r="G873" s="18">
        <v>14.8</v>
      </c>
    </row>
    <row r="874" spans="2:6" ht="12.75">
      <c r="B874" t="s">
        <v>380</v>
      </c>
      <c r="C874" s="15"/>
      <c r="D874" s="15"/>
      <c r="E874" s="15"/>
      <c r="F874" s="15"/>
    </row>
    <row r="875" spans="2:7" ht="12.75">
      <c r="B875" t="s">
        <v>90</v>
      </c>
      <c r="C875" s="15">
        <v>1201</v>
      </c>
      <c r="D875" s="15">
        <v>310</v>
      </c>
      <c r="E875" s="15">
        <v>290</v>
      </c>
      <c r="F875" s="15">
        <v>130100</v>
      </c>
      <c r="G875" s="15">
        <v>14.8</v>
      </c>
    </row>
    <row r="876" spans="3:6" ht="12.75">
      <c r="C876" s="15"/>
      <c r="D876" s="15"/>
      <c r="E876" s="15"/>
      <c r="F876" s="15"/>
    </row>
    <row r="877" spans="1:7" ht="12.75">
      <c r="A877" s="11" t="s">
        <v>653</v>
      </c>
      <c r="B877" s="11" t="s">
        <v>92</v>
      </c>
      <c r="C877" s="18">
        <v>1402</v>
      </c>
      <c r="D877" s="18">
        <v>401</v>
      </c>
      <c r="E877" s="18">
        <v>260</v>
      </c>
      <c r="F877" s="18"/>
      <c r="G877" s="18">
        <v>432.8</v>
      </c>
    </row>
    <row r="878" spans="2:6" ht="12.75">
      <c r="B878" t="s">
        <v>380</v>
      </c>
      <c r="C878" s="15"/>
      <c r="D878" s="15"/>
      <c r="E878" s="15"/>
      <c r="F878" s="15"/>
    </row>
    <row r="879" spans="2:7" ht="12.75">
      <c r="B879" t="s">
        <v>1037</v>
      </c>
      <c r="C879" s="15">
        <v>1402</v>
      </c>
      <c r="D879" s="15">
        <v>401</v>
      </c>
      <c r="E879" s="15">
        <v>260</v>
      </c>
      <c r="F879" s="15">
        <v>110100</v>
      </c>
      <c r="G879" s="15">
        <v>264.4</v>
      </c>
    </row>
    <row r="880" spans="2:7" ht="12.75">
      <c r="B880" t="s">
        <v>538</v>
      </c>
      <c r="C880" s="15">
        <v>1402</v>
      </c>
      <c r="D880" s="15">
        <v>401</v>
      </c>
      <c r="E880" s="15">
        <v>260</v>
      </c>
      <c r="F880" s="15">
        <v>110200</v>
      </c>
      <c r="G880" s="15">
        <v>94.6</v>
      </c>
    </row>
    <row r="881" spans="2:6" ht="12.75">
      <c r="B881" t="s">
        <v>88</v>
      </c>
      <c r="C881" s="15"/>
      <c r="D881" s="15"/>
      <c r="E881" s="15"/>
      <c r="F881" s="15"/>
    </row>
    <row r="882" spans="2:7" ht="12.75">
      <c r="B882" t="s">
        <v>1173</v>
      </c>
      <c r="C882" s="15">
        <v>1402</v>
      </c>
      <c r="D882" s="15">
        <v>401</v>
      </c>
      <c r="E882" s="15">
        <v>260</v>
      </c>
      <c r="F882" s="15">
        <v>110300</v>
      </c>
      <c r="G882" s="15">
        <v>1.5</v>
      </c>
    </row>
    <row r="883" spans="2:6" ht="12.75">
      <c r="B883" t="s">
        <v>645</v>
      </c>
      <c r="C883" s="15"/>
      <c r="D883" s="15"/>
      <c r="E883" s="15"/>
      <c r="F883" s="15"/>
    </row>
    <row r="884" spans="2:7" ht="12.75">
      <c r="B884" t="s">
        <v>451</v>
      </c>
      <c r="C884" s="15">
        <v>1402</v>
      </c>
      <c r="D884" s="15">
        <v>401</v>
      </c>
      <c r="E884" s="15">
        <v>260</v>
      </c>
      <c r="F884" s="15">
        <v>110400</v>
      </c>
      <c r="G884" s="15">
        <v>0.6</v>
      </c>
    </row>
    <row r="885" spans="2:7" ht="12.75">
      <c r="B885" t="s">
        <v>1022</v>
      </c>
      <c r="C885" s="15">
        <v>1402</v>
      </c>
      <c r="D885" s="15">
        <v>401</v>
      </c>
      <c r="E885" s="15">
        <v>260</v>
      </c>
      <c r="F885" s="15">
        <v>110700</v>
      </c>
      <c r="G885" s="15">
        <v>52.5</v>
      </c>
    </row>
    <row r="886" spans="2:6" ht="12.75">
      <c r="B886" t="s">
        <v>647</v>
      </c>
      <c r="C886" s="15"/>
      <c r="D886" s="15"/>
      <c r="E886" s="15"/>
      <c r="F886" s="15"/>
    </row>
    <row r="887" spans="2:7" ht="12.75">
      <c r="B887" t="s">
        <v>506</v>
      </c>
      <c r="C887" s="15">
        <v>1402</v>
      </c>
      <c r="D887" s="15">
        <v>401</v>
      </c>
      <c r="E887" s="15">
        <v>260</v>
      </c>
      <c r="F887" s="15">
        <v>111000</v>
      </c>
      <c r="G887" s="15">
        <v>4.2</v>
      </c>
    </row>
    <row r="888" spans="2:7" ht="12.75">
      <c r="B888" t="s">
        <v>1023</v>
      </c>
      <c r="C888" s="15">
        <v>1402</v>
      </c>
      <c r="D888" s="15">
        <v>401</v>
      </c>
      <c r="E888" s="15">
        <v>260</v>
      </c>
      <c r="F888" s="15">
        <v>130300</v>
      </c>
      <c r="G888" s="15">
        <v>15</v>
      </c>
    </row>
    <row r="889" spans="3:6" ht="12.75">
      <c r="C889" s="15"/>
      <c r="D889" s="15"/>
      <c r="E889" s="15"/>
      <c r="F889" s="15"/>
    </row>
    <row r="890" spans="1:7" ht="12.75">
      <c r="A890" s="11" t="s">
        <v>654</v>
      </c>
      <c r="B890" s="11" t="s">
        <v>585</v>
      </c>
      <c r="C890" s="18">
        <v>1407</v>
      </c>
      <c r="D890" s="18">
        <v>407</v>
      </c>
      <c r="E890" s="18">
        <v>272</v>
      </c>
      <c r="F890" s="18"/>
      <c r="G890" s="15">
        <v>56.9</v>
      </c>
    </row>
    <row r="891" spans="2:6" ht="12.75">
      <c r="B891" t="s">
        <v>380</v>
      </c>
      <c r="C891" s="15"/>
      <c r="D891" s="15"/>
      <c r="E891" s="15"/>
      <c r="F891" s="15"/>
    </row>
    <row r="892" spans="2:7" ht="12.75">
      <c r="B892" t="s">
        <v>1037</v>
      </c>
      <c r="C892" s="15">
        <v>1407</v>
      </c>
      <c r="D892" s="15">
        <v>407</v>
      </c>
      <c r="E892" s="15">
        <v>272</v>
      </c>
      <c r="F892" s="15">
        <v>110100</v>
      </c>
      <c r="G892" s="15">
        <v>39.4</v>
      </c>
    </row>
    <row r="893" spans="2:7" ht="12.75">
      <c r="B893" t="s">
        <v>538</v>
      </c>
      <c r="C893" s="15">
        <v>1407</v>
      </c>
      <c r="D893" s="15">
        <v>407</v>
      </c>
      <c r="E893" s="15">
        <v>272</v>
      </c>
      <c r="F893" s="15">
        <v>110200</v>
      </c>
      <c r="G893" s="15">
        <v>16.2</v>
      </c>
    </row>
    <row r="894" spans="2:6" ht="12.75">
      <c r="B894" t="s">
        <v>839</v>
      </c>
      <c r="C894" s="15"/>
      <c r="D894" s="15"/>
      <c r="E894" s="15"/>
      <c r="F894" s="15"/>
    </row>
    <row r="895" spans="2:7" ht="12.75">
      <c r="B895" t="s">
        <v>1031</v>
      </c>
      <c r="C895" s="15">
        <v>1407</v>
      </c>
      <c r="D895" s="15">
        <v>407</v>
      </c>
      <c r="E895" s="15">
        <v>272</v>
      </c>
      <c r="F895" s="15">
        <v>110300</v>
      </c>
      <c r="G895" s="15">
        <v>1.3</v>
      </c>
    </row>
    <row r="896" spans="3:6" ht="12.75">
      <c r="C896" s="15"/>
      <c r="D896" s="15"/>
      <c r="E896" s="15"/>
      <c r="F896" s="15"/>
    </row>
    <row r="897" spans="1:7" ht="12.75">
      <c r="A897" s="11" t="s">
        <v>655</v>
      </c>
      <c r="B897" s="11" t="s">
        <v>108</v>
      </c>
      <c r="C897" s="18">
        <v>1407</v>
      </c>
      <c r="D897" s="18">
        <v>407</v>
      </c>
      <c r="E897" s="18">
        <v>272</v>
      </c>
      <c r="F897" s="18"/>
      <c r="G897" s="15">
        <v>18</v>
      </c>
    </row>
    <row r="898" spans="2:6" ht="12.75">
      <c r="B898" t="s">
        <v>485</v>
      </c>
      <c r="C898" s="15"/>
      <c r="D898" s="15"/>
      <c r="E898" s="15"/>
      <c r="F898" s="15"/>
    </row>
    <row r="899" spans="2:7" ht="12.75">
      <c r="B899" t="s">
        <v>250</v>
      </c>
      <c r="C899" s="15">
        <v>1407</v>
      </c>
      <c r="D899" s="15">
        <v>407</v>
      </c>
      <c r="E899" s="15">
        <v>272</v>
      </c>
      <c r="F899" s="15">
        <v>130300</v>
      </c>
      <c r="G899" s="15">
        <v>18</v>
      </c>
    </row>
    <row r="900" spans="3:7" ht="12.75">
      <c r="C900" s="15"/>
      <c r="D900" s="15"/>
      <c r="E900" s="15"/>
      <c r="F900" s="15"/>
      <c r="G900" s="15"/>
    </row>
    <row r="901" spans="1:7" ht="12.75">
      <c r="A901" s="11" t="s">
        <v>656</v>
      </c>
      <c r="B901" s="11" t="s">
        <v>175</v>
      </c>
      <c r="C901" s="18">
        <v>1501</v>
      </c>
      <c r="D901" s="18">
        <v>410</v>
      </c>
      <c r="E901" s="18">
        <v>284</v>
      </c>
      <c r="F901" s="18"/>
      <c r="G901" s="18">
        <v>2.8</v>
      </c>
    </row>
    <row r="902" spans="2:6" ht="12.75">
      <c r="B902" t="s">
        <v>380</v>
      </c>
      <c r="C902" s="15"/>
      <c r="D902" s="15"/>
      <c r="E902" s="15"/>
      <c r="F902" s="15"/>
    </row>
    <row r="903" spans="2:7" ht="12.75">
      <c r="B903" t="s">
        <v>1022</v>
      </c>
      <c r="C903" s="15">
        <v>1501</v>
      </c>
      <c r="D903" s="15">
        <v>410</v>
      </c>
      <c r="E903" s="15">
        <v>284</v>
      </c>
      <c r="F903" s="15">
        <v>110700</v>
      </c>
      <c r="G903" s="15">
        <v>2.3</v>
      </c>
    </row>
    <row r="904" spans="2:7" ht="12.75">
      <c r="B904" t="s">
        <v>840</v>
      </c>
      <c r="C904" s="15"/>
      <c r="D904" s="15"/>
      <c r="E904" s="15"/>
      <c r="F904" s="15"/>
      <c r="G904" s="15"/>
    </row>
    <row r="905" spans="2:7" ht="12.75">
      <c r="B905" t="s">
        <v>506</v>
      </c>
      <c r="C905" s="15">
        <v>1501</v>
      </c>
      <c r="D905" s="15">
        <v>410</v>
      </c>
      <c r="E905" s="15">
        <v>284</v>
      </c>
      <c r="F905" s="15">
        <v>111000</v>
      </c>
      <c r="G905" s="15">
        <v>0.5</v>
      </c>
    </row>
    <row r="906" spans="3:6" ht="12.75">
      <c r="C906" s="15"/>
      <c r="D906" s="15"/>
      <c r="E906" s="15"/>
      <c r="F906" s="15"/>
    </row>
    <row r="907" spans="1:7" ht="12.75">
      <c r="A907" s="11" t="s">
        <v>657</v>
      </c>
      <c r="B907" s="11" t="s">
        <v>848</v>
      </c>
      <c r="C907" s="18">
        <v>1501</v>
      </c>
      <c r="D907" s="18">
        <v>410</v>
      </c>
      <c r="E907" s="18">
        <v>280</v>
      </c>
      <c r="F907" s="18"/>
      <c r="G907" s="18">
        <v>83.9</v>
      </c>
    </row>
    <row r="908" spans="1:7" ht="12.75">
      <c r="A908" s="11"/>
      <c r="B908" s="14" t="s">
        <v>166</v>
      </c>
      <c r="C908" s="15">
        <v>1501</v>
      </c>
      <c r="D908" s="15">
        <v>410</v>
      </c>
      <c r="E908" s="15">
        <v>280</v>
      </c>
      <c r="F908" s="15">
        <v>111000</v>
      </c>
      <c r="G908" s="15">
        <v>13.2</v>
      </c>
    </row>
    <row r="909" spans="1:7" ht="12.75">
      <c r="A909" s="11"/>
      <c r="B909" s="14" t="s">
        <v>458</v>
      </c>
      <c r="C909" s="15">
        <v>1501</v>
      </c>
      <c r="D909" s="15">
        <v>410</v>
      </c>
      <c r="E909" s="15">
        <v>280</v>
      </c>
      <c r="F909" s="15"/>
      <c r="G909" s="15">
        <v>70.7</v>
      </c>
    </row>
    <row r="910" spans="2:6" ht="12.75">
      <c r="B910" t="s">
        <v>380</v>
      </c>
      <c r="C910" s="15"/>
      <c r="D910" s="15"/>
      <c r="E910" s="15"/>
      <c r="F910" s="15"/>
    </row>
    <row r="911" spans="2:7" ht="12.75">
      <c r="B911" t="s">
        <v>1037</v>
      </c>
      <c r="C911" s="15">
        <v>1501</v>
      </c>
      <c r="D911" s="15">
        <v>410</v>
      </c>
      <c r="E911" s="15">
        <v>280</v>
      </c>
      <c r="F911" s="15">
        <v>110100</v>
      </c>
      <c r="G911" s="15">
        <v>33.3</v>
      </c>
    </row>
    <row r="912" spans="2:7" ht="12.75">
      <c r="B912" t="s">
        <v>538</v>
      </c>
      <c r="C912" s="15">
        <v>1501</v>
      </c>
      <c r="D912" s="15">
        <v>410</v>
      </c>
      <c r="E912" s="15">
        <v>280</v>
      </c>
      <c r="F912" s="15">
        <v>110200</v>
      </c>
      <c r="G912" s="15">
        <v>11.3</v>
      </c>
    </row>
    <row r="913" spans="2:7" ht="12.75">
      <c r="B913" t="s">
        <v>1022</v>
      </c>
      <c r="C913" s="15">
        <v>1501</v>
      </c>
      <c r="D913" s="15">
        <v>410</v>
      </c>
      <c r="E913" s="15">
        <v>280</v>
      </c>
      <c r="F913" s="15">
        <v>110700</v>
      </c>
      <c r="G913" s="15">
        <v>19.7</v>
      </c>
    </row>
    <row r="914" spans="2:6" ht="12.75">
      <c r="B914" t="s">
        <v>1197</v>
      </c>
      <c r="C914" s="15"/>
      <c r="D914" s="15"/>
      <c r="E914" s="15"/>
      <c r="F914" s="15"/>
    </row>
    <row r="915" spans="2:7" ht="12.75">
      <c r="B915" t="s">
        <v>1198</v>
      </c>
      <c r="C915" s="15">
        <v>1501</v>
      </c>
      <c r="D915" s="15">
        <v>410</v>
      </c>
      <c r="E915" s="15">
        <v>280</v>
      </c>
      <c r="F915" s="15">
        <v>111000</v>
      </c>
      <c r="G915" s="15">
        <v>0.1</v>
      </c>
    </row>
    <row r="916" spans="2:7" ht="12.75">
      <c r="B916" t="s">
        <v>640</v>
      </c>
      <c r="C916" s="15">
        <v>1501</v>
      </c>
      <c r="D916" s="15">
        <v>410</v>
      </c>
      <c r="E916" s="15">
        <v>280</v>
      </c>
      <c r="F916" s="15">
        <v>240300</v>
      </c>
      <c r="G916" s="15">
        <v>6.3</v>
      </c>
    </row>
    <row r="917" spans="3:6" ht="12.75">
      <c r="C917" s="15"/>
      <c r="D917" s="15"/>
      <c r="E917" s="15"/>
      <c r="F917" s="15"/>
    </row>
    <row r="918" spans="1:7" ht="12.75">
      <c r="A918" s="11" t="s">
        <v>658</v>
      </c>
      <c r="B918" s="11" t="s">
        <v>1206</v>
      </c>
      <c r="C918" s="18">
        <v>1701</v>
      </c>
      <c r="D918" s="18">
        <v>430</v>
      </c>
      <c r="E918" s="18">
        <v>302</v>
      </c>
      <c r="F918" s="18"/>
      <c r="G918" s="15">
        <v>52.6</v>
      </c>
    </row>
    <row r="919" spans="2:6" ht="12.75">
      <c r="B919" t="s">
        <v>380</v>
      </c>
      <c r="C919" s="15"/>
      <c r="D919" s="15"/>
      <c r="E919" s="15"/>
      <c r="F919" s="15"/>
    </row>
    <row r="920" spans="2:7" ht="12.75">
      <c r="B920" t="s">
        <v>1037</v>
      </c>
      <c r="C920" s="15">
        <v>1701</v>
      </c>
      <c r="D920" s="15">
        <v>430</v>
      </c>
      <c r="E920" s="15">
        <v>302</v>
      </c>
      <c r="F920" s="15">
        <v>110100</v>
      </c>
      <c r="G920" s="15">
        <v>27.9</v>
      </c>
    </row>
    <row r="921" spans="2:7" ht="12.75">
      <c r="B921" t="s">
        <v>538</v>
      </c>
      <c r="C921" s="15">
        <v>1701</v>
      </c>
      <c r="D921" s="15">
        <v>430</v>
      </c>
      <c r="E921" s="15">
        <v>302</v>
      </c>
      <c r="F921" s="15">
        <v>110200</v>
      </c>
      <c r="G921" s="15">
        <v>9.9</v>
      </c>
    </row>
    <row r="922" spans="2:6" ht="12.75">
      <c r="B922" t="s">
        <v>88</v>
      </c>
      <c r="C922" s="15"/>
      <c r="D922" s="15"/>
      <c r="E922" s="15"/>
      <c r="F922" s="15"/>
    </row>
    <row r="923" spans="2:7" ht="12.75">
      <c r="B923" t="s">
        <v>1173</v>
      </c>
      <c r="C923" s="15">
        <v>1701</v>
      </c>
      <c r="D923" s="15">
        <v>430</v>
      </c>
      <c r="E923" s="15">
        <v>302</v>
      </c>
      <c r="F923" s="15">
        <v>110300</v>
      </c>
      <c r="G923" s="15">
        <v>3.4</v>
      </c>
    </row>
    <row r="924" spans="2:7" ht="12.75">
      <c r="B924" t="s">
        <v>1019</v>
      </c>
      <c r="C924" s="15">
        <v>1701</v>
      </c>
      <c r="D924" s="15">
        <v>430</v>
      </c>
      <c r="E924" s="15">
        <v>302</v>
      </c>
      <c r="F924" s="15">
        <v>110600</v>
      </c>
      <c r="G924" s="15">
        <v>0.3</v>
      </c>
    </row>
    <row r="925" spans="2:7" ht="12.75">
      <c r="B925" t="s">
        <v>1022</v>
      </c>
      <c r="C925" s="15">
        <v>1701</v>
      </c>
      <c r="D925" s="15">
        <v>430</v>
      </c>
      <c r="E925" s="15">
        <v>302</v>
      </c>
      <c r="F925" s="15">
        <v>110700</v>
      </c>
      <c r="G925" s="15">
        <v>6.3</v>
      </c>
    </row>
    <row r="926" spans="2:6" ht="12.75">
      <c r="B926" t="s">
        <v>647</v>
      </c>
      <c r="C926" s="15"/>
      <c r="D926" s="15"/>
      <c r="E926" s="15"/>
      <c r="F926" s="15"/>
    </row>
    <row r="927" spans="2:7" ht="12.75">
      <c r="B927" t="s">
        <v>506</v>
      </c>
      <c r="C927" s="15">
        <v>1701</v>
      </c>
      <c r="D927" s="15">
        <v>430</v>
      </c>
      <c r="E927" s="15">
        <v>302</v>
      </c>
      <c r="F927" s="15">
        <v>111000</v>
      </c>
      <c r="G927" s="15">
        <v>0.8</v>
      </c>
    </row>
    <row r="928" spans="2:7" ht="12.75">
      <c r="B928" t="s">
        <v>1023</v>
      </c>
      <c r="C928" s="15">
        <v>1701</v>
      </c>
      <c r="D928" s="15">
        <v>430</v>
      </c>
      <c r="E928" s="15">
        <v>302</v>
      </c>
      <c r="F928" s="15">
        <v>130300</v>
      </c>
      <c r="G928" s="15">
        <v>4</v>
      </c>
    </row>
    <row r="929" spans="3:7" ht="12.75">
      <c r="C929" s="15"/>
      <c r="D929" s="15"/>
      <c r="E929" s="15"/>
      <c r="F929" s="15"/>
      <c r="G929" s="15"/>
    </row>
    <row r="930" spans="1:7" s="11" customFormat="1" ht="12.75">
      <c r="A930" s="11" t="s">
        <v>251</v>
      </c>
      <c r="B930" s="11" t="s">
        <v>1207</v>
      </c>
      <c r="C930" s="18"/>
      <c r="D930" s="18"/>
      <c r="E930" s="18"/>
      <c r="F930" s="18"/>
      <c r="G930" s="18"/>
    </row>
    <row r="931" spans="2:7" ht="12.75">
      <c r="B931" t="s">
        <v>276</v>
      </c>
      <c r="C931" s="15">
        <v>3004</v>
      </c>
      <c r="D931" s="15">
        <v>515</v>
      </c>
      <c r="E931" s="15">
        <v>397</v>
      </c>
      <c r="F931" s="15">
        <v>111000</v>
      </c>
      <c r="G931" s="15">
        <v>1</v>
      </c>
    </row>
    <row r="932" spans="3:7" ht="12.75">
      <c r="C932" s="15"/>
      <c r="D932" s="15"/>
      <c r="E932" s="15"/>
      <c r="F932" s="15"/>
      <c r="G932" s="15"/>
    </row>
    <row r="933" spans="1:7" s="11" customFormat="1" ht="12.75">
      <c r="A933" s="11" t="s">
        <v>253</v>
      </c>
      <c r="B933" s="11" t="s">
        <v>1141</v>
      </c>
      <c r="C933" s="18"/>
      <c r="D933" s="18"/>
      <c r="E933" s="18"/>
      <c r="G933" s="18">
        <v>2267.2</v>
      </c>
    </row>
    <row r="934" spans="1:7" ht="12.75">
      <c r="A934" s="11" t="s">
        <v>1149</v>
      </c>
      <c r="B934" s="11" t="s">
        <v>1244</v>
      </c>
      <c r="C934" s="18" t="s">
        <v>1175</v>
      </c>
      <c r="D934" s="18" t="s">
        <v>1176</v>
      </c>
      <c r="E934" s="18" t="s">
        <v>99</v>
      </c>
      <c r="G934" s="18">
        <v>190.3</v>
      </c>
    </row>
    <row r="935" spans="2:6" ht="12.75">
      <c r="B935" t="s">
        <v>380</v>
      </c>
      <c r="C935" s="15"/>
      <c r="D935" s="15"/>
      <c r="E935" s="15"/>
      <c r="F935" s="15"/>
    </row>
    <row r="936" spans="2:7" ht="12.75">
      <c r="B936" t="s">
        <v>1037</v>
      </c>
      <c r="C936" s="15" t="s">
        <v>1175</v>
      </c>
      <c r="D936" s="15" t="s">
        <v>1176</v>
      </c>
      <c r="E936" s="15" t="s">
        <v>99</v>
      </c>
      <c r="F936" s="15">
        <v>110100</v>
      </c>
      <c r="G936" s="15">
        <v>113.6</v>
      </c>
    </row>
    <row r="937" spans="2:7" ht="12.75">
      <c r="B937" t="s">
        <v>538</v>
      </c>
      <c r="C937" s="15" t="s">
        <v>1175</v>
      </c>
      <c r="D937" s="15" t="s">
        <v>1176</v>
      </c>
      <c r="E937" s="15" t="s">
        <v>99</v>
      </c>
      <c r="F937" s="15">
        <v>110200</v>
      </c>
      <c r="G937" s="15">
        <v>45.6</v>
      </c>
    </row>
    <row r="938" spans="2:6" ht="12.75">
      <c r="B938" t="s">
        <v>660</v>
      </c>
      <c r="C938" s="15"/>
      <c r="D938" s="15"/>
      <c r="E938" s="15"/>
      <c r="F938" s="15"/>
    </row>
    <row r="939" spans="2:7" ht="12.75">
      <c r="B939" t="s">
        <v>1173</v>
      </c>
      <c r="C939" s="15" t="s">
        <v>1175</v>
      </c>
      <c r="D939" s="15" t="s">
        <v>1176</v>
      </c>
      <c r="E939" s="15" t="s">
        <v>99</v>
      </c>
      <c r="F939" s="15">
        <v>110300</v>
      </c>
      <c r="G939" s="15">
        <v>5.2</v>
      </c>
    </row>
    <row r="940" spans="2:7" ht="12.75">
      <c r="B940" t="s">
        <v>617</v>
      </c>
      <c r="C940" s="15" t="s">
        <v>1175</v>
      </c>
      <c r="D940" s="15" t="s">
        <v>1176</v>
      </c>
      <c r="E940" s="15" t="s">
        <v>99</v>
      </c>
      <c r="F940" s="15">
        <v>110400</v>
      </c>
      <c r="G940" s="15">
        <v>0.5</v>
      </c>
    </row>
    <row r="941" spans="2:7" ht="12.75">
      <c r="B941" t="s">
        <v>1208</v>
      </c>
      <c r="C941" s="15" t="s">
        <v>1175</v>
      </c>
      <c r="D941" s="15" t="s">
        <v>1176</v>
      </c>
      <c r="E941" s="15" t="s">
        <v>99</v>
      </c>
      <c r="F941" s="15">
        <v>110500</v>
      </c>
      <c r="G941" s="15">
        <v>9.7</v>
      </c>
    </row>
    <row r="942" spans="2:7" ht="12.75">
      <c r="B942" t="s">
        <v>1019</v>
      </c>
      <c r="C942" s="15" t="s">
        <v>1175</v>
      </c>
      <c r="D942" s="15" t="s">
        <v>1176</v>
      </c>
      <c r="E942" s="15" t="s">
        <v>99</v>
      </c>
      <c r="F942" s="15">
        <v>110600</v>
      </c>
      <c r="G942" s="15">
        <v>3.9</v>
      </c>
    </row>
    <row r="943" spans="2:7" ht="12.75">
      <c r="B943" t="s">
        <v>1022</v>
      </c>
      <c r="C943" s="15" t="s">
        <v>1175</v>
      </c>
      <c r="D943" s="15" t="s">
        <v>1176</v>
      </c>
      <c r="E943" s="15" t="s">
        <v>99</v>
      </c>
      <c r="F943" s="15">
        <v>110700</v>
      </c>
      <c r="G943" s="15">
        <v>11.9</v>
      </c>
    </row>
    <row r="944" spans="3:7" ht="12.75">
      <c r="C944" s="15"/>
      <c r="D944" s="15"/>
      <c r="E944" s="15"/>
      <c r="F944" s="15"/>
      <c r="G944" s="15"/>
    </row>
    <row r="945" spans="1:7" ht="12.75">
      <c r="A945" s="11" t="s">
        <v>1150</v>
      </c>
      <c r="B945" s="11" t="s">
        <v>173</v>
      </c>
      <c r="C945" s="18">
        <v>1201</v>
      </c>
      <c r="D945" s="18">
        <v>310</v>
      </c>
      <c r="E945" s="18">
        <v>290</v>
      </c>
      <c r="F945" s="18"/>
      <c r="G945" s="15">
        <v>550.9</v>
      </c>
    </row>
    <row r="946" spans="2:6" ht="12.75">
      <c r="B946" t="s">
        <v>380</v>
      </c>
      <c r="C946" s="15"/>
      <c r="D946" s="15"/>
      <c r="E946" s="15"/>
      <c r="F946" s="15"/>
    </row>
    <row r="947" spans="2:7" ht="12.75">
      <c r="B947" t="s">
        <v>90</v>
      </c>
      <c r="C947" s="15">
        <v>1201</v>
      </c>
      <c r="D947" s="15">
        <v>310</v>
      </c>
      <c r="E947" s="15">
        <v>290</v>
      </c>
      <c r="F947" s="15">
        <v>130100</v>
      </c>
      <c r="G947" s="15">
        <v>550.9</v>
      </c>
    </row>
    <row r="948" spans="3:6" ht="12.75">
      <c r="C948" s="15"/>
      <c r="D948" s="15"/>
      <c r="E948" s="15"/>
      <c r="F948" s="15"/>
    </row>
    <row r="949" spans="1:7" ht="12.75">
      <c r="A949" s="11" t="s">
        <v>1151</v>
      </c>
      <c r="B949" s="11" t="s">
        <v>174</v>
      </c>
      <c r="C949" s="18">
        <v>1202</v>
      </c>
      <c r="D949" s="18">
        <v>311</v>
      </c>
      <c r="E949" s="18">
        <v>443</v>
      </c>
      <c r="F949" s="18"/>
      <c r="G949" s="18">
        <v>82.8</v>
      </c>
    </row>
    <row r="950" spans="2:6" ht="12.75">
      <c r="B950" t="s">
        <v>380</v>
      </c>
      <c r="C950" s="15"/>
      <c r="D950" s="15"/>
      <c r="E950" s="15"/>
      <c r="F950" s="15"/>
    </row>
    <row r="951" spans="2:7" ht="12.75">
      <c r="B951" t="s">
        <v>5</v>
      </c>
      <c r="C951" s="15">
        <v>1202</v>
      </c>
      <c r="D951" s="15">
        <v>311</v>
      </c>
      <c r="E951" s="15">
        <v>443</v>
      </c>
      <c r="F951" s="15">
        <v>130100</v>
      </c>
      <c r="G951" s="15">
        <v>82.8</v>
      </c>
    </row>
    <row r="952" spans="3:6" ht="12.75">
      <c r="C952" s="15"/>
      <c r="D952" s="15"/>
      <c r="E952" s="15"/>
      <c r="F952" s="15"/>
    </row>
    <row r="953" spans="1:6" s="11" customFormat="1" ht="12.75">
      <c r="A953" s="11" t="s">
        <v>618</v>
      </c>
      <c r="B953" s="11" t="s">
        <v>577</v>
      </c>
      <c r="C953" s="18"/>
      <c r="D953" s="18"/>
      <c r="E953" s="18"/>
      <c r="F953" s="18"/>
    </row>
    <row r="954" spans="2:7" s="11" customFormat="1" ht="12.75">
      <c r="B954" s="11" t="s">
        <v>1079</v>
      </c>
      <c r="C954" s="18">
        <v>1203</v>
      </c>
      <c r="D954" s="18">
        <v>311</v>
      </c>
      <c r="E954" s="18">
        <v>444</v>
      </c>
      <c r="F954" s="18" t="s">
        <v>160</v>
      </c>
      <c r="G954" s="18">
        <v>149.7</v>
      </c>
    </row>
    <row r="955" spans="2:6" ht="12.75">
      <c r="B955" t="s">
        <v>1285</v>
      </c>
      <c r="C955" s="15"/>
      <c r="D955" s="15"/>
      <c r="E955" s="15"/>
      <c r="F955" s="15"/>
    </row>
    <row r="956" spans="2:7" ht="12.75">
      <c r="B956" t="s">
        <v>90</v>
      </c>
      <c r="C956" s="15">
        <v>1203</v>
      </c>
      <c r="D956" s="15">
        <v>311</v>
      </c>
      <c r="E956" s="15">
        <v>444</v>
      </c>
      <c r="F956" s="15">
        <v>130100</v>
      </c>
      <c r="G956" s="15">
        <v>1</v>
      </c>
    </row>
    <row r="957" spans="2:7" ht="12.75">
      <c r="B957" t="s">
        <v>640</v>
      </c>
      <c r="C957" s="15">
        <v>1203</v>
      </c>
      <c r="D957" s="15">
        <v>311</v>
      </c>
      <c r="E957" s="15">
        <v>444</v>
      </c>
      <c r="F957" s="15">
        <v>240300</v>
      </c>
      <c r="G957" s="15">
        <v>148.7</v>
      </c>
    </row>
    <row r="958" spans="3:6" ht="12.75">
      <c r="C958" s="15"/>
      <c r="D958" s="15"/>
      <c r="E958" s="15"/>
      <c r="F958" s="15"/>
    </row>
    <row r="959" spans="1:7" ht="12.75">
      <c r="A959" s="11" t="s">
        <v>619</v>
      </c>
      <c r="B959" s="11" t="s">
        <v>92</v>
      </c>
      <c r="C959" s="18">
        <v>1402</v>
      </c>
      <c r="D959" s="18">
        <v>401</v>
      </c>
      <c r="E959" s="18">
        <v>260</v>
      </c>
      <c r="F959" s="18"/>
      <c r="G959" s="15">
        <v>973.7</v>
      </c>
    </row>
    <row r="960" spans="2:6" ht="12.75">
      <c r="B960" t="s">
        <v>380</v>
      </c>
      <c r="C960" s="15"/>
      <c r="D960" s="15"/>
      <c r="E960" s="15"/>
      <c r="F960" s="15"/>
    </row>
    <row r="961" spans="2:7" ht="12.75">
      <c r="B961" t="s">
        <v>1037</v>
      </c>
      <c r="C961" s="15">
        <v>1402</v>
      </c>
      <c r="D961" s="15">
        <v>401</v>
      </c>
      <c r="E961" s="15">
        <v>260</v>
      </c>
      <c r="F961" s="15">
        <v>110100</v>
      </c>
      <c r="G961" s="15">
        <v>384.6</v>
      </c>
    </row>
    <row r="962" spans="2:7" ht="12.75">
      <c r="B962" t="s">
        <v>538</v>
      </c>
      <c r="C962" s="15">
        <v>1402</v>
      </c>
      <c r="D962" s="15">
        <v>401</v>
      </c>
      <c r="E962" s="15">
        <v>260</v>
      </c>
      <c r="F962" s="15">
        <v>110200</v>
      </c>
      <c r="G962" s="15">
        <v>130.3</v>
      </c>
    </row>
    <row r="963" spans="2:6" ht="12.75">
      <c r="B963" t="s">
        <v>660</v>
      </c>
      <c r="C963" s="15"/>
      <c r="D963" s="15"/>
      <c r="E963" s="15"/>
      <c r="F963" s="15"/>
    </row>
    <row r="964" spans="2:7" ht="12.75">
      <c r="B964" t="s">
        <v>1173</v>
      </c>
      <c r="C964" s="15">
        <v>1402</v>
      </c>
      <c r="D964" s="15">
        <v>401</v>
      </c>
      <c r="E964" s="15">
        <v>260</v>
      </c>
      <c r="F964" s="15">
        <v>110300</v>
      </c>
      <c r="G964" s="15">
        <v>10.3</v>
      </c>
    </row>
    <row r="965" spans="2:7" ht="12.75">
      <c r="B965" t="s">
        <v>617</v>
      </c>
      <c r="C965" s="15">
        <v>1402</v>
      </c>
      <c r="D965" s="15">
        <v>401</v>
      </c>
      <c r="E965" s="15">
        <v>260</v>
      </c>
      <c r="F965" s="15">
        <v>110400</v>
      </c>
      <c r="G965" s="15">
        <v>2.7</v>
      </c>
    </row>
    <row r="966" spans="2:7" ht="12.75">
      <c r="B966" t="s">
        <v>1018</v>
      </c>
      <c r="C966" s="15">
        <v>1402</v>
      </c>
      <c r="D966" s="15">
        <v>401</v>
      </c>
      <c r="E966" s="15">
        <v>260</v>
      </c>
      <c r="F966" s="15">
        <v>110500</v>
      </c>
      <c r="G966" s="15">
        <v>93.8</v>
      </c>
    </row>
    <row r="967" spans="2:7" ht="12.75">
      <c r="B967" t="s">
        <v>1019</v>
      </c>
      <c r="C967" s="15">
        <v>1402</v>
      </c>
      <c r="D967" s="15">
        <v>401</v>
      </c>
      <c r="E967" s="15">
        <v>260</v>
      </c>
      <c r="F967" s="15">
        <v>110600</v>
      </c>
      <c r="G967" s="15">
        <v>2</v>
      </c>
    </row>
    <row r="968" spans="2:7" ht="12.75">
      <c r="B968" t="s">
        <v>1022</v>
      </c>
      <c r="C968" s="15">
        <v>1402</v>
      </c>
      <c r="D968" s="15">
        <v>401</v>
      </c>
      <c r="E968" s="15">
        <v>260</v>
      </c>
      <c r="F968" s="15">
        <v>110700</v>
      </c>
      <c r="G968" s="15">
        <v>315</v>
      </c>
    </row>
    <row r="969" spans="2:6" ht="12.75">
      <c r="B969" t="s">
        <v>647</v>
      </c>
      <c r="C969" s="15"/>
      <c r="D969" s="15"/>
      <c r="E969" s="15"/>
      <c r="F969" s="15"/>
    </row>
    <row r="970" spans="2:7" ht="12.75">
      <c r="B970" t="s">
        <v>506</v>
      </c>
      <c r="C970" s="15">
        <v>1402</v>
      </c>
      <c r="D970" s="15">
        <v>401</v>
      </c>
      <c r="E970" s="15">
        <v>260</v>
      </c>
      <c r="F970" s="15">
        <v>111000</v>
      </c>
      <c r="G970" s="15">
        <v>12.2</v>
      </c>
    </row>
    <row r="971" spans="2:7" ht="12.75">
      <c r="B971" t="s">
        <v>1023</v>
      </c>
      <c r="C971" s="15">
        <v>1402</v>
      </c>
      <c r="D971" s="15">
        <v>401</v>
      </c>
      <c r="E971" s="15">
        <v>260</v>
      </c>
      <c r="F971" s="15">
        <v>130300</v>
      </c>
      <c r="G971" s="15">
        <v>22.8</v>
      </c>
    </row>
    <row r="972" spans="3:6" ht="12.75">
      <c r="C972" s="15"/>
      <c r="D972" s="15"/>
      <c r="E972" s="15"/>
      <c r="F972" s="15"/>
    </row>
    <row r="973" spans="1:7" ht="12.75">
      <c r="A973" s="11" t="s">
        <v>620</v>
      </c>
      <c r="B973" s="11" t="s">
        <v>585</v>
      </c>
      <c r="C973" s="18">
        <v>1407</v>
      </c>
      <c r="D973" s="18">
        <v>407</v>
      </c>
      <c r="E973" s="18">
        <v>272</v>
      </c>
      <c r="F973" s="18"/>
      <c r="G973" s="15">
        <v>52.4</v>
      </c>
    </row>
    <row r="974" spans="2:6" ht="12.75">
      <c r="B974" t="s">
        <v>380</v>
      </c>
      <c r="C974" s="15"/>
      <c r="D974" s="15"/>
      <c r="E974" s="15"/>
      <c r="F974" s="15"/>
    </row>
    <row r="975" spans="2:7" ht="12.75">
      <c r="B975" t="s">
        <v>1037</v>
      </c>
      <c r="C975" s="15">
        <v>1407</v>
      </c>
      <c r="D975" s="15">
        <v>407</v>
      </c>
      <c r="E975" s="15">
        <v>272</v>
      </c>
      <c r="F975" s="15">
        <v>110100</v>
      </c>
      <c r="G975" s="15">
        <v>38.8</v>
      </c>
    </row>
    <row r="976" spans="2:7" ht="12.75">
      <c r="B976" t="s">
        <v>538</v>
      </c>
      <c r="C976" s="15">
        <v>1407</v>
      </c>
      <c r="D976" s="15">
        <v>407</v>
      </c>
      <c r="E976" s="15">
        <v>272</v>
      </c>
      <c r="F976" s="15">
        <v>110200</v>
      </c>
      <c r="G976" s="15">
        <v>13.4</v>
      </c>
    </row>
    <row r="977" spans="2:7" ht="12.75">
      <c r="B977" t="s">
        <v>617</v>
      </c>
      <c r="C977" s="15">
        <v>1407</v>
      </c>
      <c r="D977" s="15">
        <v>407</v>
      </c>
      <c r="E977" s="15">
        <v>272</v>
      </c>
      <c r="F977" s="15">
        <v>110400</v>
      </c>
      <c r="G977" s="15">
        <v>0.2</v>
      </c>
    </row>
    <row r="978" spans="3:7" ht="12.75">
      <c r="C978" s="15"/>
      <c r="D978" s="15"/>
      <c r="E978" s="15"/>
      <c r="F978" s="15"/>
      <c r="G978" s="15"/>
    </row>
    <row r="979" spans="1:7" s="11" customFormat="1" ht="12.75">
      <c r="A979" s="11" t="s">
        <v>622</v>
      </c>
      <c r="B979" s="11" t="s">
        <v>108</v>
      </c>
      <c r="C979" s="18">
        <v>1407</v>
      </c>
      <c r="D979" s="18">
        <v>407</v>
      </c>
      <c r="E979" s="18">
        <v>272</v>
      </c>
      <c r="F979" s="18"/>
      <c r="G979" s="18">
        <v>16.8</v>
      </c>
    </row>
    <row r="980" spans="2:6" ht="12.75">
      <c r="B980" t="s">
        <v>380</v>
      </c>
      <c r="C980" s="15"/>
      <c r="D980" s="15"/>
      <c r="E980" s="15"/>
      <c r="F980" s="15"/>
    </row>
    <row r="981" spans="2:7" ht="12.75">
      <c r="B981" t="s">
        <v>1023</v>
      </c>
      <c r="C981" s="15">
        <v>1407</v>
      </c>
      <c r="D981" s="15">
        <v>407</v>
      </c>
      <c r="E981" s="15">
        <v>272</v>
      </c>
      <c r="F981" s="15">
        <v>130300</v>
      </c>
      <c r="G981" s="15">
        <v>16.8</v>
      </c>
    </row>
    <row r="982" spans="3:6" ht="12.75">
      <c r="C982" s="15"/>
      <c r="D982" s="15"/>
      <c r="E982" s="15"/>
      <c r="F982" s="15"/>
    </row>
    <row r="983" spans="1:7" s="11" customFormat="1" ht="12.75">
      <c r="A983" s="11" t="s">
        <v>623</v>
      </c>
      <c r="B983" s="11" t="s">
        <v>175</v>
      </c>
      <c r="C983" s="18">
        <v>1501</v>
      </c>
      <c r="D983" s="18">
        <v>410</v>
      </c>
      <c r="E983" s="18">
        <v>284</v>
      </c>
      <c r="F983" s="18">
        <v>110700</v>
      </c>
      <c r="G983" s="18">
        <v>20.5</v>
      </c>
    </row>
    <row r="984" spans="2:6" ht="12.75">
      <c r="B984" t="s">
        <v>1285</v>
      </c>
      <c r="C984" s="15"/>
      <c r="D984" s="15"/>
      <c r="E984" s="15"/>
      <c r="F984" s="15"/>
    </row>
    <row r="985" spans="2:7" ht="12.75">
      <c r="B985" t="s">
        <v>1022</v>
      </c>
      <c r="C985" s="15">
        <v>1501</v>
      </c>
      <c r="D985" s="15">
        <v>410</v>
      </c>
      <c r="E985" s="15">
        <v>284</v>
      </c>
      <c r="F985" s="15">
        <v>110700</v>
      </c>
      <c r="G985" s="15">
        <v>20.5</v>
      </c>
    </row>
    <row r="986" spans="3:6" ht="12.75">
      <c r="C986" s="15"/>
      <c r="D986" s="15"/>
      <c r="E986" s="15"/>
      <c r="F986" s="15"/>
    </row>
    <row r="987" spans="1:7" ht="12.75">
      <c r="A987" s="11" t="s">
        <v>624</v>
      </c>
      <c r="B987" s="11" t="s">
        <v>97</v>
      </c>
      <c r="C987" s="18">
        <v>1501</v>
      </c>
      <c r="D987" s="18">
        <v>410</v>
      </c>
      <c r="E987" s="18">
        <v>280</v>
      </c>
      <c r="F987" s="18"/>
      <c r="G987" s="18">
        <v>113.6</v>
      </c>
    </row>
    <row r="988" spans="2:6" ht="12.75">
      <c r="B988" t="s">
        <v>166</v>
      </c>
      <c r="C988" s="15">
        <v>1501</v>
      </c>
      <c r="D988" s="15">
        <v>410</v>
      </c>
      <c r="E988" s="15">
        <v>280</v>
      </c>
      <c r="F988" s="15">
        <v>111000</v>
      </c>
    </row>
    <row r="989" spans="2:7" ht="12.75">
      <c r="B989" t="s">
        <v>458</v>
      </c>
      <c r="C989" s="15"/>
      <c r="D989" s="15"/>
      <c r="E989" s="15"/>
      <c r="F989" s="15"/>
      <c r="G989">
        <v>113.6</v>
      </c>
    </row>
    <row r="990" spans="2:6" ht="12.75">
      <c r="B990" t="s">
        <v>380</v>
      </c>
      <c r="C990" s="15"/>
      <c r="D990" s="15"/>
      <c r="E990" s="15"/>
      <c r="F990" s="15"/>
    </row>
    <row r="991" spans="2:7" ht="12.75">
      <c r="B991" t="s">
        <v>1037</v>
      </c>
      <c r="C991" s="15">
        <v>1501</v>
      </c>
      <c r="D991" s="15">
        <v>410</v>
      </c>
      <c r="E991" s="15">
        <v>280</v>
      </c>
      <c r="F991" s="15">
        <v>110100</v>
      </c>
      <c r="G991" s="15">
        <v>58.2</v>
      </c>
    </row>
    <row r="992" spans="2:7" ht="12.75">
      <c r="B992" t="s">
        <v>538</v>
      </c>
      <c r="C992" s="15">
        <v>1501</v>
      </c>
      <c r="D992" s="15">
        <v>410</v>
      </c>
      <c r="E992" s="15">
        <v>280</v>
      </c>
      <c r="F992" s="15">
        <v>110200</v>
      </c>
      <c r="G992" s="15">
        <v>19.7</v>
      </c>
    </row>
    <row r="993" spans="2:7" ht="12.75">
      <c r="B993" t="s">
        <v>478</v>
      </c>
      <c r="C993" s="15">
        <v>1501</v>
      </c>
      <c r="D993" s="15">
        <v>410</v>
      </c>
      <c r="E993" s="15">
        <v>280</v>
      </c>
      <c r="F993" s="15">
        <v>110500</v>
      </c>
      <c r="G993" s="15">
        <v>0.1</v>
      </c>
    </row>
    <row r="994" spans="2:7" ht="12.75">
      <c r="B994" t="s">
        <v>1022</v>
      </c>
      <c r="C994" s="15">
        <v>1501</v>
      </c>
      <c r="D994" s="15">
        <v>410</v>
      </c>
      <c r="E994" s="15">
        <v>280</v>
      </c>
      <c r="F994" s="15">
        <v>110700</v>
      </c>
      <c r="G994" s="15">
        <v>34.4</v>
      </c>
    </row>
    <row r="995" spans="2:7" ht="12.75">
      <c r="B995" t="s">
        <v>840</v>
      </c>
      <c r="C995" s="15"/>
      <c r="D995" s="15"/>
      <c r="E995" s="15"/>
      <c r="F995" s="15"/>
      <c r="G995" s="15"/>
    </row>
    <row r="996" spans="2:7" ht="12.75">
      <c r="B996" t="s">
        <v>506</v>
      </c>
      <c r="C996" s="15">
        <v>1501</v>
      </c>
      <c r="D996" s="15">
        <v>410</v>
      </c>
      <c r="E996" s="15">
        <v>280</v>
      </c>
      <c r="F996" s="15">
        <v>111000</v>
      </c>
      <c r="G996" s="15">
        <v>1.2</v>
      </c>
    </row>
    <row r="997" spans="3:6" ht="12.75">
      <c r="C997" s="15"/>
      <c r="D997" s="15"/>
      <c r="E997" s="15"/>
      <c r="F997" s="15"/>
    </row>
    <row r="998" spans="1:7" ht="12.75">
      <c r="A998" s="11" t="s">
        <v>1209</v>
      </c>
      <c r="B998" s="11" t="s">
        <v>1077</v>
      </c>
      <c r="C998" s="18">
        <v>1701</v>
      </c>
      <c r="D998" s="18">
        <v>430</v>
      </c>
      <c r="E998" s="18">
        <v>302</v>
      </c>
      <c r="F998" s="18"/>
      <c r="G998" s="15">
        <v>105.3</v>
      </c>
    </row>
    <row r="999" spans="2:6" ht="12.75">
      <c r="B999" t="s">
        <v>380</v>
      </c>
      <c r="C999" s="15"/>
      <c r="D999" s="15"/>
      <c r="E999" s="15"/>
      <c r="F999" s="15"/>
    </row>
    <row r="1000" spans="2:7" ht="12.75">
      <c r="B1000" t="s">
        <v>1037</v>
      </c>
      <c r="C1000" s="15">
        <v>1701</v>
      </c>
      <c r="D1000" s="15">
        <v>430</v>
      </c>
      <c r="E1000" s="15">
        <v>302</v>
      </c>
      <c r="F1000" s="15">
        <v>110100</v>
      </c>
      <c r="G1000" s="15">
        <v>40.5</v>
      </c>
    </row>
    <row r="1001" spans="2:7" ht="12.75">
      <c r="B1001" t="s">
        <v>538</v>
      </c>
      <c r="C1001" s="15">
        <v>1701</v>
      </c>
      <c r="D1001" s="15">
        <v>430</v>
      </c>
      <c r="E1001" s="15">
        <v>302</v>
      </c>
      <c r="F1001" s="15">
        <v>110200</v>
      </c>
      <c r="G1001" s="15">
        <v>13.8</v>
      </c>
    </row>
    <row r="1002" spans="2:6" ht="12.75">
      <c r="B1002" t="s">
        <v>660</v>
      </c>
      <c r="C1002" s="15"/>
      <c r="D1002" s="15"/>
      <c r="E1002" s="15"/>
      <c r="F1002" s="15"/>
    </row>
    <row r="1003" spans="2:7" ht="12.75">
      <c r="B1003" t="s">
        <v>1173</v>
      </c>
      <c r="C1003" s="15">
        <v>1701</v>
      </c>
      <c r="D1003" s="15">
        <v>430</v>
      </c>
      <c r="E1003" s="15">
        <v>302</v>
      </c>
      <c r="F1003" s="15">
        <v>110300</v>
      </c>
      <c r="G1003" s="15">
        <v>1.6</v>
      </c>
    </row>
    <row r="1004" spans="2:7" ht="12.75">
      <c r="B1004" t="s">
        <v>844</v>
      </c>
      <c r="C1004" s="15">
        <v>1701</v>
      </c>
      <c r="D1004" s="15">
        <v>430</v>
      </c>
      <c r="E1004" s="15">
        <v>302</v>
      </c>
      <c r="F1004" s="15">
        <v>110400</v>
      </c>
      <c r="G1004" s="15">
        <v>0.5</v>
      </c>
    </row>
    <row r="1005" spans="2:7" ht="12.75">
      <c r="B1005" t="s">
        <v>1019</v>
      </c>
      <c r="C1005" s="15">
        <v>1701</v>
      </c>
      <c r="D1005" s="15">
        <v>430</v>
      </c>
      <c r="E1005" s="15">
        <v>302</v>
      </c>
      <c r="F1005" s="15">
        <v>110600</v>
      </c>
      <c r="G1005" s="15">
        <v>1.9</v>
      </c>
    </row>
    <row r="1006" spans="2:7" ht="12.75">
      <c r="B1006" t="s">
        <v>1022</v>
      </c>
      <c r="C1006" s="15">
        <v>1701</v>
      </c>
      <c r="D1006" s="15">
        <v>430</v>
      </c>
      <c r="E1006" s="15">
        <v>302</v>
      </c>
      <c r="F1006" s="15">
        <v>110700</v>
      </c>
      <c r="G1006" s="15">
        <v>31.5</v>
      </c>
    </row>
    <row r="1007" spans="2:7" ht="12.75">
      <c r="B1007" t="s">
        <v>1023</v>
      </c>
      <c r="C1007" s="15">
        <v>1701</v>
      </c>
      <c r="D1007" s="15">
        <v>430</v>
      </c>
      <c r="E1007" s="15">
        <v>302</v>
      </c>
      <c r="F1007" s="15">
        <v>130300</v>
      </c>
      <c r="G1007" s="15">
        <v>15.5</v>
      </c>
    </row>
    <row r="1008" spans="3:6" ht="12.75">
      <c r="C1008" s="15"/>
      <c r="D1008" s="15"/>
      <c r="E1008" s="15"/>
      <c r="F1008" s="15"/>
    </row>
    <row r="1009" spans="1:6" s="11" customFormat="1" ht="12.75">
      <c r="A1009" s="11" t="s">
        <v>1210</v>
      </c>
      <c r="B1009" s="11" t="s">
        <v>278</v>
      </c>
      <c r="C1009" s="18"/>
      <c r="D1009" s="18"/>
      <c r="E1009" s="18"/>
      <c r="F1009" s="18"/>
    </row>
    <row r="1010" spans="2:7" ht="12.75">
      <c r="B1010" t="s">
        <v>721</v>
      </c>
      <c r="C1010" s="15">
        <v>1806</v>
      </c>
      <c r="D1010" s="15">
        <v>498</v>
      </c>
      <c r="E1010" s="15">
        <v>345</v>
      </c>
      <c r="F1010" s="15"/>
      <c r="G1010" s="15">
        <v>11.2</v>
      </c>
    </row>
    <row r="1011" spans="2:6" ht="12.75">
      <c r="B1011" t="s">
        <v>1285</v>
      </c>
      <c r="C1011" s="15"/>
      <c r="D1011" s="15"/>
      <c r="E1011" s="15"/>
      <c r="F1011" s="15"/>
    </row>
    <row r="1012" spans="2:6" ht="12.75">
      <c r="B1012" t="s">
        <v>722</v>
      </c>
      <c r="C1012" s="15"/>
      <c r="D1012" s="15"/>
      <c r="E1012" s="15"/>
      <c r="F1012" s="15"/>
    </row>
    <row r="1013" spans="2:7" ht="12.75">
      <c r="B1013" t="s">
        <v>792</v>
      </c>
      <c r="C1013" s="15">
        <v>1806</v>
      </c>
      <c r="D1013" s="15">
        <v>498</v>
      </c>
      <c r="E1013" s="15">
        <v>345</v>
      </c>
      <c r="F1013" s="15">
        <v>130300</v>
      </c>
      <c r="G1013" s="15">
        <v>11.2</v>
      </c>
    </row>
    <row r="1014" spans="3:6" ht="12.75">
      <c r="C1014" s="15"/>
      <c r="D1014" s="15"/>
      <c r="E1014" s="15"/>
      <c r="F1014" s="15"/>
    </row>
    <row r="1015" spans="1:7" ht="12.75">
      <c r="A1015" s="11" t="s">
        <v>257</v>
      </c>
      <c r="B1015" s="11" t="s">
        <v>659</v>
      </c>
      <c r="C1015" s="18"/>
      <c r="D1015" s="18"/>
      <c r="E1015" s="18"/>
      <c r="F1015" s="18"/>
      <c r="G1015">
        <v>9429.8</v>
      </c>
    </row>
    <row r="1016" spans="1:7" ht="12.75">
      <c r="A1016" s="11" t="s">
        <v>426</v>
      </c>
      <c r="B1016" s="11" t="s">
        <v>1244</v>
      </c>
      <c r="C1016" s="18" t="s">
        <v>1175</v>
      </c>
      <c r="D1016" s="18" t="s">
        <v>1176</v>
      </c>
      <c r="E1016" s="18" t="s">
        <v>99</v>
      </c>
      <c r="F1016" s="18"/>
      <c r="G1016">
        <v>212.1</v>
      </c>
    </row>
    <row r="1017" spans="2:6" ht="12.75">
      <c r="B1017" t="s">
        <v>380</v>
      </c>
      <c r="C1017" s="15"/>
      <c r="D1017" s="15"/>
      <c r="E1017" s="15"/>
      <c r="F1017" s="15"/>
    </row>
    <row r="1018" spans="2:7" ht="12.75">
      <c r="B1018" t="s">
        <v>1037</v>
      </c>
      <c r="C1018" s="15" t="s">
        <v>1175</v>
      </c>
      <c r="D1018" s="15" t="s">
        <v>1176</v>
      </c>
      <c r="E1018" s="15" t="s">
        <v>99</v>
      </c>
      <c r="F1018" s="15">
        <v>110100</v>
      </c>
      <c r="G1018">
        <v>135.5</v>
      </c>
    </row>
    <row r="1019" spans="2:7" ht="12.75">
      <c r="B1019" t="s">
        <v>538</v>
      </c>
      <c r="C1019" s="15" t="s">
        <v>1175</v>
      </c>
      <c r="D1019" s="15" t="s">
        <v>1176</v>
      </c>
      <c r="E1019" s="15" t="s">
        <v>99</v>
      </c>
      <c r="F1019" s="15">
        <v>110200</v>
      </c>
      <c r="G1019">
        <v>48.5</v>
      </c>
    </row>
    <row r="1020" spans="2:6" ht="12.75">
      <c r="B1020" t="s">
        <v>482</v>
      </c>
      <c r="C1020" s="15"/>
      <c r="D1020" s="15"/>
      <c r="E1020" s="15"/>
      <c r="F1020" s="15"/>
    </row>
    <row r="1021" spans="2:7" ht="12.75">
      <c r="B1021" t="s">
        <v>1173</v>
      </c>
      <c r="C1021" s="15" t="s">
        <v>1175</v>
      </c>
      <c r="D1021" s="15" t="s">
        <v>1176</v>
      </c>
      <c r="E1021" s="15" t="s">
        <v>99</v>
      </c>
      <c r="F1021" s="15">
        <v>110300</v>
      </c>
      <c r="G1021">
        <v>2.7</v>
      </c>
    </row>
    <row r="1022" spans="2:7" ht="12.75">
      <c r="B1022" t="s">
        <v>1017</v>
      </c>
      <c r="C1022" s="15" t="s">
        <v>1175</v>
      </c>
      <c r="D1022" s="15" t="s">
        <v>1176</v>
      </c>
      <c r="E1022" s="15" t="s">
        <v>99</v>
      </c>
      <c r="F1022" s="15">
        <v>110400</v>
      </c>
      <c r="G1022">
        <v>0.8</v>
      </c>
    </row>
    <row r="1023" spans="2:7" ht="12.75">
      <c r="B1023" t="s">
        <v>1019</v>
      </c>
      <c r="C1023" s="15" t="s">
        <v>1175</v>
      </c>
      <c r="D1023" s="15" t="s">
        <v>1176</v>
      </c>
      <c r="E1023" s="15" t="s">
        <v>99</v>
      </c>
      <c r="F1023" s="15">
        <v>110600</v>
      </c>
      <c r="G1023">
        <v>6.6</v>
      </c>
    </row>
    <row r="1024" spans="2:7" ht="12.75">
      <c r="B1024" t="s">
        <v>1022</v>
      </c>
      <c r="C1024" s="15" t="s">
        <v>1175</v>
      </c>
      <c r="D1024" s="15" t="s">
        <v>1176</v>
      </c>
      <c r="E1024" s="15" t="s">
        <v>99</v>
      </c>
      <c r="F1024" s="15">
        <v>110700</v>
      </c>
      <c r="G1024">
        <v>12.8</v>
      </c>
    </row>
    <row r="1025" spans="2:6" ht="12.75">
      <c r="B1025" t="s">
        <v>840</v>
      </c>
      <c r="C1025" s="15"/>
      <c r="D1025" s="15"/>
      <c r="E1025" s="15"/>
      <c r="F1025" s="15"/>
    </row>
    <row r="1026" spans="2:7" ht="12.75">
      <c r="B1026" t="s">
        <v>506</v>
      </c>
      <c r="C1026" s="15" t="s">
        <v>1175</v>
      </c>
      <c r="D1026" s="15" t="s">
        <v>1176</v>
      </c>
      <c r="E1026" s="15" t="s">
        <v>99</v>
      </c>
      <c r="F1026" s="15">
        <v>111000</v>
      </c>
      <c r="G1026">
        <v>5.2</v>
      </c>
    </row>
    <row r="1027" spans="3:6" ht="12.75">
      <c r="C1027" s="15"/>
      <c r="D1027" s="15"/>
      <c r="E1027" s="15"/>
      <c r="F1027" s="15"/>
    </row>
    <row r="1028" spans="1:7" ht="12.75">
      <c r="A1028" s="11" t="s">
        <v>427</v>
      </c>
      <c r="B1028" s="11" t="s">
        <v>173</v>
      </c>
      <c r="C1028" s="18">
        <v>1201</v>
      </c>
      <c r="D1028" s="18">
        <v>310</v>
      </c>
      <c r="E1028" s="18">
        <v>290</v>
      </c>
      <c r="F1028" s="18"/>
      <c r="G1028" s="18">
        <v>5821.2</v>
      </c>
    </row>
    <row r="1029" spans="2:6" ht="12.75">
      <c r="B1029" t="s">
        <v>380</v>
      </c>
      <c r="C1029" s="15"/>
      <c r="D1029" s="15"/>
      <c r="E1029" s="15"/>
      <c r="F1029" s="15"/>
    </row>
    <row r="1030" spans="2:7" ht="12.75">
      <c r="B1030" t="s">
        <v>90</v>
      </c>
      <c r="C1030" s="15">
        <v>1201</v>
      </c>
      <c r="D1030" s="15">
        <v>310</v>
      </c>
      <c r="E1030" s="15">
        <v>290</v>
      </c>
      <c r="F1030" s="15">
        <v>130100</v>
      </c>
      <c r="G1030" s="15">
        <v>2366.8</v>
      </c>
    </row>
    <row r="1031" spans="2:7" ht="12.75">
      <c r="B1031" t="s">
        <v>640</v>
      </c>
      <c r="C1031" s="15">
        <v>1201</v>
      </c>
      <c r="D1031" s="15">
        <v>310</v>
      </c>
      <c r="E1031" s="15">
        <v>290</v>
      </c>
      <c r="F1031" s="15">
        <v>240300</v>
      </c>
      <c r="G1031" s="15">
        <v>1154.4</v>
      </c>
    </row>
    <row r="1032" spans="2:7" ht="12.75">
      <c r="B1032" t="s">
        <v>762</v>
      </c>
      <c r="C1032" s="15">
        <v>1201</v>
      </c>
      <c r="D1032" s="15">
        <v>310</v>
      </c>
      <c r="E1032" s="15">
        <v>290</v>
      </c>
      <c r="F1032" s="15">
        <v>240200</v>
      </c>
      <c r="G1032" s="15">
        <v>2300</v>
      </c>
    </row>
    <row r="1033" spans="3:6" ht="12.75">
      <c r="C1033" s="15"/>
      <c r="D1033" s="15"/>
      <c r="E1033" s="15"/>
      <c r="F1033" s="15"/>
    </row>
    <row r="1034" spans="1:7" s="11" customFormat="1" ht="12.75">
      <c r="A1034" s="11" t="s">
        <v>625</v>
      </c>
      <c r="B1034" s="11" t="s">
        <v>174</v>
      </c>
      <c r="C1034" s="18">
        <v>1202</v>
      </c>
      <c r="D1034" s="18">
        <v>311</v>
      </c>
      <c r="E1034" s="18">
        <v>443</v>
      </c>
      <c r="F1034" s="18"/>
      <c r="G1034" s="18">
        <v>40.6</v>
      </c>
    </row>
    <row r="1035" spans="2:6" ht="12.75">
      <c r="B1035" t="s">
        <v>1285</v>
      </c>
      <c r="C1035" s="15"/>
      <c r="D1035" s="15"/>
      <c r="E1035" s="15"/>
      <c r="F1035" s="15"/>
    </row>
    <row r="1036" spans="2:7" ht="12.75">
      <c r="B1036" t="s">
        <v>90</v>
      </c>
      <c r="C1036" s="15">
        <v>1202</v>
      </c>
      <c r="D1036" s="15">
        <v>311</v>
      </c>
      <c r="E1036" s="15">
        <v>443</v>
      </c>
      <c r="F1036" s="15">
        <v>130100</v>
      </c>
      <c r="G1036" s="15">
        <v>40.6</v>
      </c>
    </row>
    <row r="1037" spans="3:6" ht="12.75">
      <c r="C1037" s="15"/>
      <c r="D1037" s="15"/>
      <c r="E1037" s="15"/>
      <c r="F1037" s="15"/>
    </row>
    <row r="1038" spans="1:7" s="11" customFormat="1" ht="12.75">
      <c r="A1038" s="11" t="s">
        <v>626</v>
      </c>
      <c r="B1038" s="11" t="s">
        <v>1078</v>
      </c>
      <c r="C1038" s="18">
        <v>1401</v>
      </c>
      <c r="D1038" s="18">
        <v>400</v>
      </c>
      <c r="E1038" s="18">
        <v>259</v>
      </c>
      <c r="F1038" s="18"/>
      <c r="G1038" s="18">
        <v>852</v>
      </c>
    </row>
    <row r="1039" spans="2:6" ht="12.75">
      <c r="B1039" t="s">
        <v>1285</v>
      </c>
      <c r="C1039" s="15"/>
      <c r="D1039" s="15"/>
      <c r="E1039" s="15"/>
      <c r="F1039" s="15"/>
    </row>
    <row r="1040" spans="2:7" ht="12.75">
      <c r="B1040" t="s">
        <v>537</v>
      </c>
      <c r="C1040" s="15">
        <v>1401</v>
      </c>
      <c r="D1040" s="15">
        <v>400</v>
      </c>
      <c r="E1040" s="15">
        <v>259</v>
      </c>
      <c r="F1040" s="15">
        <v>110100</v>
      </c>
      <c r="G1040" s="15">
        <v>163</v>
      </c>
    </row>
    <row r="1041" spans="2:7" ht="12.75">
      <c r="B1041" t="s">
        <v>538</v>
      </c>
      <c r="C1041" s="15">
        <v>1401</v>
      </c>
      <c r="D1041" s="15">
        <v>400</v>
      </c>
      <c r="E1041" s="15">
        <v>259</v>
      </c>
      <c r="F1041" s="15">
        <v>110200</v>
      </c>
      <c r="G1041" s="15">
        <v>58.4</v>
      </c>
    </row>
    <row r="1042" spans="2:6" ht="12.75">
      <c r="B1042" t="s">
        <v>839</v>
      </c>
      <c r="C1042" s="15"/>
      <c r="D1042" s="15"/>
      <c r="E1042" s="15"/>
      <c r="F1042" s="15"/>
    </row>
    <row r="1043" spans="2:7" ht="12.75">
      <c r="B1043" t="s">
        <v>1031</v>
      </c>
      <c r="C1043" s="15">
        <v>1401</v>
      </c>
      <c r="D1043" s="15">
        <v>400</v>
      </c>
      <c r="E1043" s="15">
        <v>259</v>
      </c>
      <c r="F1043" s="15">
        <v>110300</v>
      </c>
      <c r="G1043" s="15">
        <v>6</v>
      </c>
    </row>
    <row r="1044" spans="2:7" ht="12.75">
      <c r="B1044" t="s">
        <v>844</v>
      </c>
      <c r="C1044" s="15">
        <v>1401</v>
      </c>
      <c r="D1044" s="15">
        <v>400</v>
      </c>
      <c r="E1044" s="15">
        <v>259</v>
      </c>
      <c r="F1044" s="15">
        <v>110400</v>
      </c>
      <c r="G1044" s="15">
        <v>0.1</v>
      </c>
    </row>
    <row r="1045" spans="2:7" ht="12.75">
      <c r="B1045" t="s">
        <v>1022</v>
      </c>
      <c r="C1045" s="15">
        <v>1401</v>
      </c>
      <c r="D1045" s="15">
        <v>400</v>
      </c>
      <c r="E1045" s="15">
        <v>259</v>
      </c>
      <c r="F1045" s="15">
        <v>110700</v>
      </c>
      <c r="G1045" s="15">
        <v>46.1</v>
      </c>
    </row>
    <row r="1046" spans="2:6" ht="12.75">
      <c r="B1046" t="s">
        <v>840</v>
      </c>
      <c r="C1046" s="15"/>
      <c r="D1046" s="15"/>
      <c r="E1046" s="15"/>
      <c r="F1046" s="15"/>
    </row>
    <row r="1047" spans="2:7" ht="12.75">
      <c r="B1047" t="s">
        <v>506</v>
      </c>
      <c r="C1047" s="15">
        <v>1401</v>
      </c>
      <c r="D1047" s="15">
        <v>400</v>
      </c>
      <c r="E1047" s="15">
        <v>259</v>
      </c>
      <c r="F1047" s="15">
        <v>111000</v>
      </c>
      <c r="G1047" s="15">
        <v>19.9</v>
      </c>
    </row>
    <row r="1048" spans="2:7" ht="12.75">
      <c r="B1048" t="s">
        <v>1023</v>
      </c>
      <c r="C1048" s="15">
        <v>1401</v>
      </c>
      <c r="D1048" s="15">
        <v>400</v>
      </c>
      <c r="E1048" s="15">
        <v>259</v>
      </c>
      <c r="F1048" s="15">
        <v>130300</v>
      </c>
      <c r="G1048" s="15">
        <v>6.7</v>
      </c>
    </row>
    <row r="1049" spans="2:7" ht="12.75">
      <c r="B1049" t="s">
        <v>640</v>
      </c>
      <c r="C1049" s="15">
        <v>1401</v>
      </c>
      <c r="D1049" s="15">
        <v>400</v>
      </c>
      <c r="E1049" s="15">
        <v>259</v>
      </c>
      <c r="F1049" s="15">
        <v>240300</v>
      </c>
      <c r="G1049" s="15">
        <v>551.8</v>
      </c>
    </row>
    <row r="1050" spans="3:6" ht="12.75">
      <c r="C1050" s="15"/>
      <c r="D1050" s="15"/>
      <c r="E1050" s="15"/>
      <c r="F1050" s="15"/>
    </row>
    <row r="1051" spans="1:7" ht="12.75">
      <c r="A1051" s="11" t="s">
        <v>627</v>
      </c>
      <c r="B1051" s="11" t="s">
        <v>1211</v>
      </c>
      <c r="C1051" s="18">
        <v>1402</v>
      </c>
      <c r="D1051" s="18">
        <v>401</v>
      </c>
      <c r="E1051" s="18">
        <v>260</v>
      </c>
      <c r="F1051" s="18"/>
      <c r="G1051" s="15">
        <v>1738.9</v>
      </c>
    </row>
    <row r="1052" spans="2:6" ht="12.75">
      <c r="B1052" t="s">
        <v>380</v>
      </c>
      <c r="C1052" s="15"/>
      <c r="D1052" s="15"/>
      <c r="E1052" s="15"/>
      <c r="F1052" s="15"/>
    </row>
    <row r="1053" spans="2:7" ht="12.75">
      <c r="B1053" t="s">
        <v>1037</v>
      </c>
      <c r="C1053" s="15">
        <v>1402</v>
      </c>
      <c r="D1053" s="15">
        <v>401</v>
      </c>
      <c r="E1053" s="15">
        <v>260</v>
      </c>
      <c r="F1053" s="15">
        <v>110100</v>
      </c>
      <c r="G1053" s="15">
        <v>676.5</v>
      </c>
    </row>
    <row r="1054" spans="2:7" ht="12.75">
      <c r="B1054" t="s">
        <v>538</v>
      </c>
      <c r="C1054" s="15">
        <v>1402</v>
      </c>
      <c r="D1054" s="15">
        <v>401</v>
      </c>
      <c r="E1054" s="15">
        <v>260</v>
      </c>
      <c r="F1054" s="15">
        <v>110200</v>
      </c>
      <c r="G1054" s="15">
        <v>242.2</v>
      </c>
    </row>
    <row r="1055" spans="2:6" ht="12.75">
      <c r="B1055" t="s">
        <v>482</v>
      </c>
      <c r="C1055" s="15"/>
      <c r="D1055" s="15"/>
      <c r="E1055" s="15"/>
      <c r="F1055" s="15"/>
    </row>
    <row r="1056" spans="2:7" ht="12.75">
      <c r="B1056" t="s">
        <v>1173</v>
      </c>
      <c r="C1056" s="15">
        <v>1402</v>
      </c>
      <c r="D1056" s="15">
        <v>401</v>
      </c>
      <c r="E1056" s="15">
        <v>260</v>
      </c>
      <c r="F1056" s="15">
        <v>110300</v>
      </c>
      <c r="G1056" s="15">
        <v>54</v>
      </c>
    </row>
    <row r="1057" spans="2:7" ht="12.75">
      <c r="B1057" t="s">
        <v>1017</v>
      </c>
      <c r="C1057" s="15">
        <v>1402</v>
      </c>
      <c r="D1057" s="15">
        <v>401</v>
      </c>
      <c r="E1057" s="15">
        <v>260</v>
      </c>
      <c r="F1057" s="15">
        <v>110400</v>
      </c>
      <c r="G1057" s="15">
        <v>5</v>
      </c>
    </row>
    <row r="1058" spans="2:7" ht="12.75">
      <c r="B1058" t="s">
        <v>1022</v>
      </c>
      <c r="C1058" s="15">
        <v>1402</v>
      </c>
      <c r="D1058" s="15">
        <v>401</v>
      </c>
      <c r="E1058" s="15">
        <v>260</v>
      </c>
      <c r="F1058" s="15">
        <v>110700</v>
      </c>
      <c r="G1058" s="15">
        <v>541.4</v>
      </c>
    </row>
    <row r="1059" spans="2:7" ht="12.75">
      <c r="B1059" t="s">
        <v>840</v>
      </c>
      <c r="C1059" s="15"/>
      <c r="D1059" s="15"/>
      <c r="E1059" s="15"/>
      <c r="F1059" s="15"/>
      <c r="G1059" s="15"/>
    </row>
    <row r="1060" spans="2:7" ht="12.75">
      <c r="B1060" t="s">
        <v>506</v>
      </c>
      <c r="C1060" s="15">
        <v>1402</v>
      </c>
      <c r="D1060" s="15">
        <v>401</v>
      </c>
      <c r="E1060" s="15">
        <v>260</v>
      </c>
      <c r="F1060" s="15">
        <v>111000</v>
      </c>
      <c r="G1060" s="15">
        <v>28.6</v>
      </c>
    </row>
    <row r="1061" spans="2:7" ht="12.75">
      <c r="B1061" t="s">
        <v>1023</v>
      </c>
      <c r="C1061" s="15">
        <v>1402</v>
      </c>
      <c r="D1061" s="15">
        <v>401</v>
      </c>
      <c r="E1061" s="15">
        <v>260</v>
      </c>
      <c r="F1061" s="15">
        <v>130300</v>
      </c>
      <c r="G1061" s="15">
        <v>40.7</v>
      </c>
    </row>
    <row r="1062" spans="2:7" ht="12.75">
      <c r="B1062" t="s">
        <v>640</v>
      </c>
      <c r="C1062" s="15">
        <v>1402</v>
      </c>
      <c r="D1062" s="15">
        <v>401</v>
      </c>
      <c r="E1062" s="15">
        <v>260</v>
      </c>
      <c r="F1062" s="15">
        <v>240300</v>
      </c>
      <c r="G1062" s="15">
        <v>150.5</v>
      </c>
    </row>
    <row r="1063" spans="3:7" ht="12.75">
      <c r="C1063" s="15"/>
      <c r="D1063" s="15"/>
      <c r="E1063" s="15"/>
      <c r="F1063" s="15"/>
      <c r="G1063" s="15"/>
    </row>
    <row r="1064" spans="1:7" ht="12.75">
      <c r="A1064" s="11" t="s">
        <v>628</v>
      </c>
      <c r="B1064" s="11" t="s">
        <v>585</v>
      </c>
      <c r="C1064" s="18">
        <v>1407</v>
      </c>
      <c r="D1064" s="18">
        <v>407</v>
      </c>
      <c r="E1064" s="18">
        <v>272</v>
      </c>
      <c r="F1064" s="18"/>
      <c r="G1064" s="15">
        <v>93.8</v>
      </c>
    </row>
    <row r="1065" spans="2:6" ht="12.75">
      <c r="B1065" t="s">
        <v>380</v>
      </c>
      <c r="C1065" s="15"/>
      <c r="D1065" s="15"/>
      <c r="E1065" s="15"/>
      <c r="F1065" s="15"/>
    </row>
    <row r="1066" spans="2:7" ht="12.75">
      <c r="B1066" t="s">
        <v>1037</v>
      </c>
      <c r="C1066" s="15">
        <v>1407</v>
      </c>
      <c r="D1066" s="15">
        <v>407</v>
      </c>
      <c r="E1066" s="15">
        <v>272</v>
      </c>
      <c r="F1066" s="15">
        <v>110100</v>
      </c>
      <c r="G1066" s="15">
        <v>68.6</v>
      </c>
    </row>
    <row r="1067" spans="2:7" ht="12.75">
      <c r="B1067" t="s">
        <v>538</v>
      </c>
      <c r="C1067" s="15">
        <v>1407</v>
      </c>
      <c r="D1067" s="15">
        <v>407</v>
      </c>
      <c r="E1067" s="15">
        <v>272</v>
      </c>
      <c r="F1067" s="15">
        <v>110200</v>
      </c>
      <c r="G1067" s="15">
        <v>24.6</v>
      </c>
    </row>
    <row r="1068" spans="2:7" ht="12.75">
      <c r="B1068" t="s">
        <v>1017</v>
      </c>
      <c r="C1068" s="15">
        <v>1407</v>
      </c>
      <c r="D1068" s="15">
        <v>407</v>
      </c>
      <c r="E1068" s="15">
        <v>272</v>
      </c>
      <c r="F1068" s="15">
        <v>110400</v>
      </c>
      <c r="G1068" s="15">
        <v>0.6</v>
      </c>
    </row>
    <row r="1069" spans="3:7" ht="12.75">
      <c r="C1069" s="15"/>
      <c r="D1069" s="15"/>
      <c r="E1069" s="15"/>
      <c r="F1069" s="15"/>
      <c r="G1069" s="15"/>
    </row>
    <row r="1070" spans="1:7" ht="12.75">
      <c r="A1070" s="11" t="s">
        <v>629</v>
      </c>
      <c r="B1070" s="11" t="s">
        <v>108</v>
      </c>
      <c r="C1070" s="18">
        <v>1407</v>
      </c>
      <c r="D1070" s="18">
        <v>407</v>
      </c>
      <c r="E1070" s="18">
        <v>272</v>
      </c>
      <c r="F1070" s="18"/>
      <c r="G1070" s="15">
        <v>139.1</v>
      </c>
    </row>
    <row r="1071" spans="2:6" ht="12.75">
      <c r="B1071" t="s">
        <v>380</v>
      </c>
      <c r="C1071" s="15"/>
      <c r="D1071" s="15"/>
      <c r="E1071" s="15"/>
      <c r="F1071" s="15"/>
    </row>
    <row r="1072" spans="2:7" ht="12.75">
      <c r="B1072" s="14" t="s">
        <v>1023</v>
      </c>
      <c r="C1072" s="15">
        <v>1407</v>
      </c>
      <c r="D1072" s="15">
        <v>407</v>
      </c>
      <c r="E1072" s="15">
        <v>272</v>
      </c>
      <c r="F1072" s="15">
        <v>130300</v>
      </c>
      <c r="G1072" s="15">
        <v>139.1</v>
      </c>
    </row>
    <row r="1073" spans="2:6" ht="12.75">
      <c r="B1073" s="11"/>
      <c r="C1073" s="15"/>
      <c r="D1073" s="15"/>
      <c r="E1073" s="15"/>
      <c r="F1073" s="15"/>
    </row>
    <row r="1074" spans="1:7" ht="12.75">
      <c r="A1074" s="11" t="s">
        <v>1213</v>
      </c>
      <c r="B1074" s="11" t="s">
        <v>1212</v>
      </c>
      <c r="C1074" s="18">
        <v>1501</v>
      </c>
      <c r="D1074" s="18">
        <v>410</v>
      </c>
      <c r="E1074" s="18">
        <v>280</v>
      </c>
      <c r="F1074" s="18"/>
      <c r="G1074" s="18">
        <v>393</v>
      </c>
    </row>
    <row r="1075" spans="2:7" ht="12.75">
      <c r="B1075" t="s">
        <v>166</v>
      </c>
      <c r="C1075" s="15">
        <v>1501</v>
      </c>
      <c r="D1075" s="15">
        <v>410</v>
      </c>
      <c r="E1075" s="15">
        <v>280</v>
      </c>
      <c r="F1075" s="15">
        <v>111000</v>
      </c>
      <c r="G1075" s="15">
        <v>148.7</v>
      </c>
    </row>
    <row r="1076" spans="2:7" ht="12.75">
      <c r="B1076" t="s">
        <v>458</v>
      </c>
      <c r="C1076" s="15">
        <v>1501</v>
      </c>
      <c r="D1076" s="15">
        <v>410</v>
      </c>
      <c r="E1076" s="15">
        <v>280</v>
      </c>
      <c r="F1076" s="15"/>
      <c r="G1076" s="15">
        <v>244.3</v>
      </c>
    </row>
    <row r="1077" spans="2:6" ht="12.75">
      <c r="B1077" t="s">
        <v>380</v>
      </c>
      <c r="C1077" s="15"/>
      <c r="D1077" s="15"/>
      <c r="E1077" s="15"/>
      <c r="F1077" s="15"/>
    </row>
    <row r="1078" spans="2:7" ht="12.75">
      <c r="B1078" t="s">
        <v>1037</v>
      </c>
      <c r="C1078" s="15">
        <v>1501</v>
      </c>
      <c r="D1078" s="15">
        <v>410</v>
      </c>
      <c r="E1078" s="15">
        <v>280</v>
      </c>
      <c r="F1078" s="15">
        <v>110100</v>
      </c>
      <c r="G1078" s="15">
        <v>90.8</v>
      </c>
    </row>
    <row r="1079" spans="2:7" ht="12.75">
      <c r="B1079" t="s">
        <v>7</v>
      </c>
      <c r="C1079" s="15">
        <v>1501</v>
      </c>
      <c r="D1079" s="15">
        <v>410</v>
      </c>
      <c r="E1079" s="15">
        <v>280</v>
      </c>
      <c r="F1079" s="15">
        <v>110200</v>
      </c>
      <c r="G1079" s="15">
        <v>32.9</v>
      </c>
    </row>
    <row r="1080" spans="2:6" ht="12.75">
      <c r="B1080" t="s">
        <v>482</v>
      </c>
      <c r="C1080" s="15"/>
      <c r="D1080" s="15"/>
      <c r="E1080" s="15"/>
      <c r="F1080" s="15"/>
    </row>
    <row r="1081" spans="2:7" ht="12.75">
      <c r="B1081" t="s">
        <v>1173</v>
      </c>
      <c r="C1081" s="15">
        <v>1501</v>
      </c>
      <c r="D1081" s="15">
        <v>410</v>
      </c>
      <c r="E1081" s="15">
        <v>280</v>
      </c>
      <c r="F1081" s="15">
        <v>110300</v>
      </c>
      <c r="G1081" s="15">
        <v>7.5</v>
      </c>
    </row>
    <row r="1082" spans="2:7" ht="12.75">
      <c r="B1082" t="s">
        <v>1019</v>
      </c>
      <c r="C1082" s="15">
        <v>1501</v>
      </c>
      <c r="D1082" s="15">
        <v>410</v>
      </c>
      <c r="E1082" s="15">
        <v>280</v>
      </c>
      <c r="F1082" s="15">
        <v>110600</v>
      </c>
      <c r="G1082" s="15">
        <v>1.2</v>
      </c>
    </row>
    <row r="1083" spans="2:7" ht="12.75">
      <c r="B1083" t="s">
        <v>1022</v>
      </c>
      <c r="C1083" s="15">
        <v>1501</v>
      </c>
      <c r="D1083" s="15">
        <v>410</v>
      </c>
      <c r="E1083" s="15">
        <v>280</v>
      </c>
      <c r="F1083" s="15">
        <v>110700</v>
      </c>
      <c r="G1083" s="15">
        <v>101.8</v>
      </c>
    </row>
    <row r="1084" spans="2:6" ht="12.75">
      <c r="B1084" t="s">
        <v>1020</v>
      </c>
      <c r="C1084" s="15"/>
      <c r="D1084" s="15"/>
      <c r="E1084" s="15"/>
      <c r="F1084" s="15"/>
    </row>
    <row r="1085" spans="2:7" ht="12.75">
      <c r="B1085" t="s">
        <v>1198</v>
      </c>
      <c r="C1085" s="15">
        <v>1501</v>
      </c>
      <c r="D1085" s="15">
        <v>410</v>
      </c>
      <c r="E1085" s="15">
        <v>280</v>
      </c>
      <c r="F1085" s="15">
        <v>111000</v>
      </c>
      <c r="G1085" s="15">
        <v>10.1</v>
      </c>
    </row>
    <row r="1086" spans="3:6" ht="12.75">
      <c r="C1086" s="15"/>
      <c r="D1086" s="15"/>
      <c r="E1086" s="15"/>
      <c r="F1086" s="15"/>
    </row>
    <row r="1087" spans="1:7" s="11" customFormat="1" ht="12.75">
      <c r="A1087" s="11" t="s">
        <v>768</v>
      </c>
      <c r="B1087" s="11" t="s">
        <v>1214</v>
      </c>
      <c r="C1087" s="18">
        <v>1501</v>
      </c>
      <c r="D1087" s="18">
        <v>412</v>
      </c>
      <c r="E1087" s="18">
        <v>287</v>
      </c>
      <c r="F1087" s="18"/>
      <c r="G1087" s="18">
        <v>23.5</v>
      </c>
    </row>
    <row r="1088" spans="2:6" ht="12.75">
      <c r="B1088" t="s">
        <v>1285</v>
      </c>
      <c r="C1088" s="15"/>
      <c r="D1088" s="15"/>
      <c r="E1088" s="15"/>
      <c r="F1088" s="15"/>
    </row>
    <row r="1089" spans="2:7" ht="12.75">
      <c r="B1089" t="s">
        <v>537</v>
      </c>
      <c r="C1089" s="15">
        <v>1501</v>
      </c>
      <c r="D1089" s="15">
        <v>412</v>
      </c>
      <c r="E1089" s="15">
        <v>287</v>
      </c>
      <c r="F1089" s="15">
        <v>110100</v>
      </c>
      <c r="G1089" s="15">
        <v>17.3</v>
      </c>
    </row>
    <row r="1090" spans="2:7" ht="12.75">
      <c r="B1090" t="s">
        <v>538</v>
      </c>
      <c r="C1090" s="15">
        <v>1501</v>
      </c>
      <c r="D1090" s="15">
        <v>412</v>
      </c>
      <c r="E1090" s="15">
        <v>287</v>
      </c>
      <c r="F1090" s="15">
        <v>110200</v>
      </c>
      <c r="G1090" s="15">
        <v>6.2</v>
      </c>
    </row>
    <row r="1091" spans="3:6" ht="12.75">
      <c r="C1091" s="15"/>
      <c r="D1091" s="15"/>
      <c r="E1091" s="15"/>
      <c r="F1091" s="15"/>
    </row>
    <row r="1092" spans="1:7" ht="12.75">
      <c r="A1092" s="11" t="s">
        <v>1215</v>
      </c>
      <c r="B1092" s="11" t="s">
        <v>175</v>
      </c>
      <c r="C1092" s="18">
        <v>1501</v>
      </c>
      <c r="D1092" s="18">
        <v>410</v>
      </c>
      <c r="E1092" s="18">
        <v>284</v>
      </c>
      <c r="F1092" s="18"/>
      <c r="G1092" s="15">
        <v>0.8</v>
      </c>
    </row>
    <row r="1093" spans="2:6" ht="12.75">
      <c r="B1093" t="s">
        <v>380</v>
      </c>
      <c r="C1093" s="15"/>
      <c r="D1093" s="15"/>
      <c r="E1093" s="15"/>
      <c r="F1093" s="15"/>
    </row>
    <row r="1094" spans="2:6" ht="12.75">
      <c r="B1094" t="s">
        <v>840</v>
      </c>
      <c r="C1094" s="15"/>
      <c r="D1094" s="15"/>
      <c r="E1094" s="15"/>
      <c r="F1094" s="15"/>
    </row>
    <row r="1095" spans="2:7" ht="12.75">
      <c r="B1095" t="s">
        <v>506</v>
      </c>
      <c r="C1095" s="15">
        <v>1501</v>
      </c>
      <c r="D1095" s="15">
        <v>410</v>
      </c>
      <c r="E1095" s="15">
        <v>284</v>
      </c>
      <c r="F1095" s="15">
        <v>111000</v>
      </c>
      <c r="G1095" s="15">
        <v>0.8</v>
      </c>
    </row>
    <row r="1096" spans="3:6" ht="12.75">
      <c r="C1096" s="15"/>
      <c r="D1096" s="15"/>
      <c r="E1096" s="15"/>
      <c r="F1096" s="15"/>
    </row>
    <row r="1097" spans="1:7" ht="12.75">
      <c r="A1097" s="11" t="s">
        <v>1216</v>
      </c>
      <c r="B1097" s="11" t="s">
        <v>1077</v>
      </c>
      <c r="C1097" s="18">
        <v>1701</v>
      </c>
      <c r="D1097" s="18">
        <v>430</v>
      </c>
      <c r="E1097" s="18">
        <v>302</v>
      </c>
      <c r="F1097" s="18"/>
      <c r="G1097" s="18">
        <v>114.8</v>
      </c>
    </row>
    <row r="1098" spans="2:6" ht="12.75">
      <c r="B1098" t="s">
        <v>380</v>
      </c>
      <c r="C1098" s="15"/>
      <c r="D1098" s="15"/>
      <c r="E1098" s="15"/>
      <c r="F1098" s="15"/>
    </row>
    <row r="1099" spans="2:7" ht="12.75">
      <c r="B1099" t="s">
        <v>1037</v>
      </c>
      <c r="C1099" s="15">
        <v>1701</v>
      </c>
      <c r="D1099" s="15">
        <v>430</v>
      </c>
      <c r="E1099" s="15">
        <v>302</v>
      </c>
      <c r="F1099" s="15">
        <v>110100</v>
      </c>
      <c r="G1099" s="15">
        <v>50.4</v>
      </c>
    </row>
    <row r="1100" spans="2:7" ht="12.75">
      <c r="B1100" t="s">
        <v>538</v>
      </c>
      <c r="C1100" s="15">
        <v>1701</v>
      </c>
      <c r="D1100" s="15">
        <v>430</v>
      </c>
      <c r="E1100" s="15">
        <v>302</v>
      </c>
      <c r="F1100" s="15">
        <v>110200</v>
      </c>
      <c r="G1100" s="15">
        <v>17.5</v>
      </c>
    </row>
    <row r="1101" spans="2:6" ht="12.75">
      <c r="B1101" t="s">
        <v>482</v>
      </c>
      <c r="C1101" s="15"/>
      <c r="D1101" s="15"/>
      <c r="E1101" s="15"/>
      <c r="F1101" s="15"/>
    </row>
    <row r="1102" spans="2:7" ht="12.75">
      <c r="B1102" t="s">
        <v>1173</v>
      </c>
      <c r="C1102" s="15">
        <v>1701</v>
      </c>
      <c r="D1102" s="15">
        <v>430</v>
      </c>
      <c r="E1102" s="15">
        <v>302</v>
      </c>
      <c r="F1102" s="15">
        <v>110300</v>
      </c>
      <c r="G1102" s="15">
        <v>0.7</v>
      </c>
    </row>
    <row r="1103" spans="2:7" ht="12.75">
      <c r="B1103" t="s">
        <v>1023</v>
      </c>
      <c r="C1103" s="15">
        <v>1701</v>
      </c>
      <c r="D1103" s="15">
        <v>430</v>
      </c>
      <c r="E1103" s="15">
        <v>302</v>
      </c>
      <c r="F1103" s="15">
        <v>130300</v>
      </c>
      <c r="G1103" s="15">
        <v>46.2</v>
      </c>
    </row>
    <row r="1104" spans="3:6" ht="12.75">
      <c r="C1104" s="15"/>
      <c r="D1104" s="15"/>
      <c r="E1104" s="15"/>
      <c r="F1104" s="15"/>
    </row>
    <row r="1105" spans="1:7" ht="12.75">
      <c r="A1105" s="11" t="s">
        <v>428</v>
      </c>
      <c r="B1105" s="11" t="s">
        <v>1148</v>
      </c>
      <c r="C1105" s="18"/>
      <c r="D1105" s="18"/>
      <c r="E1105" s="18"/>
      <c r="F1105" s="18"/>
      <c r="G1105" s="15">
        <v>4346.5</v>
      </c>
    </row>
    <row r="1106" spans="1:7" ht="12.75">
      <c r="A1106" s="11" t="s">
        <v>430</v>
      </c>
      <c r="B1106" s="11" t="s">
        <v>1244</v>
      </c>
      <c r="C1106" s="18" t="s">
        <v>1175</v>
      </c>
      <c r="D1106" s="18" t="s">
        <v>1176</v>
      </c>
      <c r="E1106" s="18" t="s">
        <v>99</v>
      </c>
      <c r="F1106" s="18"/>
      <c r="G1106" s="15">
        <v>208</v>
      </c>
    </row>
    <row r="1107" spans="2:6" ht="12.75">
      <c r="B1107" t="s">
        <v>380</v>
      </c>
      <c r="C1107" s="15"/>
      <c r="D1107" s="15"/>
      <c r="E1107" s="15"/>
      <c r="F1107" s="15"/>
    </row>
    <row r="1108" spans="2:7" ht="12.75">
      <c r="B1108" t="s">
        <v>1037</v>
      </c>
      <c r="C1108" s="15" t="s">
        <v>1175</v>
      </c>
      <c r="D1108" s="15" t="s">
        <v>1176</v>
      </c>
      <c r="E1108" s="15" t="s">
        <v>99</v>
      </c>
      <c r="F1108" s="15">
        <v>110100</v>
      </c>
      <c r="G1108" s="15">
        <v>132.2</v>
      </c>
    </row>
    <row r="1109" spans="2:7" ht="12.75">
      <c r="B1109" t="s">
        <v>538</v>
      </c>
      <c r="C1109" s="15" t="s">
        <v>1175</v>
      </c>
      <c r="D1109" s="15" t="s">
        <v>1176</v>
      </c>
      <c r="E1109" s="15" t="s">
        <v>99</v>
      </c>
      <c r="F1109" s="15">
        <v>110200</v>
      </c>
      <c r="G1109" s="15">
        <v>48.8</v>
      </c>
    </row>
    <row r="1110" spans="2:6" ht="12.75">
      <c r="B1110" t="s">
        <v>482</v>
      </c>
      <c r="C1110" s="15"/>
      <c r="D1110" s="15"/>
      <c r="E1110" s="15"/>
      <c r="F1110" s="15"/>
    </row>
    <row r="1111" spans="2:7" ht="12.75">
      <c r="B1111" t="s">
        <v>1173</v>
      </c>
      <c r="C1111" s="15" t="s">
        <v>1175</v>
      </c>
      <c r="D1111" s="15" t="s">
        <v>1176</v>
      </c>
      <c r="E1111" s="15" t="s">
        <v>99</v>
      </c>
      <c r="F1111" s="15">
        <v>110300</v>
      </c>
      <c r="G1111" s="15">
        <v>6.7</v>
      </c>
    </row>
    <row r="1112" spans="2:7" ht="12.75">
      <c r="B1112" t="s">
        <v>1017</v>
      </c>
      <c r="C1112" s="15" t="s">
        <v>1175</v>
      </c>
      <c r="D1112" s="15" t="s">
        <v>1176</v>
      </c>
      <c r="E1112" s="15" t="s">
        <v>99</v>
      </c>
      <c r="F1112" s="15">
        <v>110400</v>
      </c>
      <c r="G1112" s="15">
        <v>1</v>
      </c>
    </row>
    <row r="1113" spans="2:7" ht="12.75">
      <c r="B1113" t="s">
        <v>1018</v>
      </c>
      <c r="C1113" s="15" t="s">
        <v>1175</v>
      </c>
      <c r="D1113" s="15" t="s">
        <v>1176</v>
      </c>
      <c r="E1113" s="15" t="s">
        <v>99</v>
      </c>
      <c r="F1113" s="15">
        <v>110500</v>
      </c>
      <c r="G1113" s="15">
        <v>10.6</v>
      </c>
    </row>
    <row r="1114" spans="2:7" ht="12.75">
      <c r="B1114" t="s">
        <v>1019</v>
      </c>
      <c r="C1114" s="15" t="s">
        <v>1175</v>
      </c>
      <c r="D1114" s="15" t="s">
        <v>1176</v>
      </c>
      <c r="E1114" s="15" t="s">
        <v>99</v>
      </c>
      <c r="F1114" s="15">
        <v>110600</v>
      </c>
      <c r="G1114" s="15">
        <v>2.1</v>
      </c>
    </row>
    <row r="1115" spans="2:7" ht="12.75">
      <c r="B1115" t="s">
        <v>1022</v>
      </c>
      <c r="C1115" s="15" t="s">
        <v>1175</v>
      </c>
      <c r="D1115" s="15" t="s">
        <v>1176</v>
      </c>
      <c r="E1115" s="15" t="s">
        <v>99</v>
      </c>
      <c r="F1115" s="15">
        <v>110700</v>
      </c>
      <c r="G1115" s="15">
        <v>6.6</v>
      </c>
    </row>
    <row r="1116" spans="3:6" ht="12.75">
      <c r="C1116" s="15"/>
      <c r="D1116" s="15"/>
      <c r="E1116" s="15"/>
      <c r="F1116" s="15"/>
    </row>
    <row r="1117" spans="1:7" ht="12.75">
      <c r="A1117" s="11" t="s">
        <v>431</v>
      </c>
      <c r="B1117" s="11" t="s">
        <v>173</v>
      </c>
      <c r="C1117" s="18">
        <v>1201</v>
      </c>
      <c r="D1117" s="18">
        <v>310</v>
      </c>
      <c r="E1117" s="18">
        <v>290</v>
      </c>
      <c r="F1117" s="18"/>
      <c r="G1117" s="15">
        <v>2906.8</v>
      </c>
    </row>
    <row r="1118" spans="2:6" ht="12.75">
      <c r="B1118" t="s">
        <v>380</v>
      </c>
      <c r="C1118" s="15"/>
      <c r="D1118" s="15"/>
      <c r="E1118" s="15"/>
      <c r="F1118" s="15"/>
    </row>
    <row r="1119" spans="2:7" ht="12.75">
      <c r="B1119" t="s">
        <v>90</v>
      </c>
      <c r="C1119" s="15">
        <v>1201</v>
      </c>
      <c r="D1119" s="15">
        <v>310</v>
      </c>
      <c r="E1119" s="15">
        <v>290</v>
      </c>
      <c r="F1119" s="15">
        <v>130100</v>
      </c>
      <c r="G1119" s="15">
        <v>2906.8</v>
      </c>
    </row>
    <row r="1120" spans="3:6" ht="12.75">
      <c r="C1120" s="15"/>
      <c r="D1120" s="15"/>
      <c r="E1120" s="15"/>
      <c r="F1120" s="15"/>
    </row>
    <row r="1121" spans="1:7" ht="12.75">
      <c r="A1121" s="11" t="s">
        <v>631</v>
      </c>
      <c r="B1121" s="11" t="s">
        <v>174</v>
      </c>
      <c r="C1121" s="18">
        <v>1202</v>
      </c>
      <c r="D1121" s="18">
        <v>311</v>
      </c>
      <c r="E1121" s="18">
        <v>443</v>
      </c>
      <c r="F1121" s="18"/>
      <c r="G1121" s="18">
        <v>238.8</v>
      </c>
    </row>
    <row r="1122" spans="2:6" ht="12.75">
      <c r="B1122" t="s">
        <v>380</v>
      </c>
      <c r="C1122" s="15"/>
      <c r="D1122" s="15"/>
      <c r="E1122" s="15"/>
      <c r="F1122" s="15"/>
    </row>
    <row r="1123" spans="2:7" ht="12.75">
      <c r="B1123" t="s">
        <v>90</v>
      </c>
      <c r="C1123" s="15">
        <v>1202</v>
      </c>
      <c r="D1123" s="15">
        <v>311</v>
      </c>
      <c r="E1123" s="15">
        <v>443</v>
      </c>
      <c r="F1123" s="15">
        <v>130100</v>
      </c>
      <c r="G1123" s="15">
        <v>238.8</v>
      </c>
    </row>
    <row r="1124" spans="3:6" ht="12.75">
      <c r="C1124" s="15"/>
      <c r="D1124" s="15"/>
      <c r="E1124" s="15"/>
      <c r="F1124" s="15"/>
    </row>
    <row r="1125" spans="1:7" ht="12.75">
      <c r="A1125" s="11" t="s">
        <v>632</v>
      </c>
      <c r="B1125" s="11" t="s">
        <v>92</v>
      </c>
      <c r="C1125" s="18">
        <v>1402</v>
      </c>
      <c r="D1125" s="18">
        <v>401</v>
      </c>
      <c r="E1125" s="18">
        <v>260</v>
      </c>
      <c r="F1125" s="18"/>
      <c r="G1125" s="18">
        <v>672.7</v>
      </c>
    </row>
    <row r="1126" spans="2:6" ht="12.75">
      <c r="B1126" t="s">
        <v>380</v>
      </c>
      <c r="C1126" s="15"/>
      <c r="D1126" s="15"/>
      <c r="E1126" s="15"/>
      <c r="F1126" s="15"/>
    </row>
    <row r="1127" spans="2:7" ht="12.75">
      <c r="B1127" t="s">
        <v>1037</v>
      </c>
      <c r="C1127" s="15">
        <v>1402</v>
      </c>
      <c r="D1127" s="15">
        <v>401</v>
      </c>
      <c r="E1127" s="15">
        <v>260</v>
      </c>
      <c r="F1127" s="15">
        <v>110100</v>
      </c>
      <c r="G1127" s="15">
        <v>395.8</v>
      </c>
    </row>
    <row r="1128" spans="2:7" ht="12.75">
      <c r="B1128" t="s">
        <v>538</v>
      </c>
      <c r="C1128" s="15">
        <v>1402</v>
      </c>
      <c r="D1128" s="15">
        <v>401</v>
      </c>
      <c r="E1128" s="15">
        <v>260</v>
      </c>
      <c r="F1128" s="15">
        <v>110200</v>
      </c>
      <c r="G1128" s="15">
        <v>142.1</v>
      </c>
    </row>
    <row r="1129" spans="2:6" ht="12.75">
      <c r="B1129" t="s">
        <v>482</v>
      </c>
      <c r="C1129" s="15"/>
      <c r="D1129" s="15"/>
      <c r="E1129" s="15"/>
      <c r="F1129" s="15"/>
    </row>
    <row r="1130" spans="2:7" ht="12.75">
      <c r="B1130" t="s">
        <v>1173</v>
      </c>
      <c r="C1130" s="15">
        <v>1402</v>
      </c>
      <c r="D1130" s="15">
        <v>401</v>
      </c>
      <c r="E1130" s="15">
        <v>260</v>
      </c>
      <c r="F1130" s="15">
        <v>110300</v>
      </c>
      <c r="G1130" s="15">
        <v>64.2</v>
      </c>
    </row>
    <row r="1131" spans="2:7" ht="12.75">
      <c r="B1131" t="s">
        <v>1017</v>
      </c>
      <c r="C1131" s="15">
        <v>1402</v>
      </c>
      <c r="D1131" s="15">
        <v>401</v>
      </c>
      <c r="E1131" s="15">
        <v>260</v>
      </c>
      <c r="F1131" s="15">
        <v>110400</v>
      </c>
      <c r="G1131" s="15">
        <v>2.4</v>
      </c>
    </row>
    <row r="1132" spans="2:7" ht="12.75">
      <c r="B1132" t="s">
        <v>1022</v>
      </c>
      <c r="C1132" s="15">
        <v>1402</v>
      </c>
      <c r="D1132" s="15">
        <v>401</v>
      </c>
      <c r="E1132" s="15">
        <v>260</v>
      </c>
      <c r="F1132" s="15">
        <v>110700</v>
      </c>
      <c r="G1132" s="15">
        <v>45.3</v>
      </c>
    </row>
    <row r="1133" spans="2:6" ht="12.75">
      <c r="B1133" t="s">
        <v>479</v>
      </c>
      <c r="C1133" s="15"/>
      <c r="D1133" s="15"/>
      <c r="E1133" s="15"/>
      <c r="F1133" s="15"/>
    </row>
    <row r="1134" spans="2:7" ht="12.75">
      <c r="B1134" t="s">
        <v>633</v>
      </c>
      <c r="C1134" s="15">
        <v>1402</v>
      </c>
      <c r="D1134" s="15">
        <v>401</v>
      </c>
      <c r="E1134" s="15">
        <v>260</v>
      </c>
      <c r="F1134" s="15">
        <v>111000</v>
      </c>
      <c r="G1134" s="15">
        <v>9.7</v>
      </c>
    </row>
    <row r="1135" spans="2:7" ht="12.75">
      <c r="B1135" t="s">
        <v>1023</v>
      </c>
      <c r="C1135" s="15">
        <v>1402</v>
      </c>
      <c r="D1135" s="15">
        <v>401</v>
      </c>
      <c r="E1135" s="15">
        <v>260</v>
      </c>
      <c r="F1135" s="15">
        <v>130300</v>
      </c>
      <c r="G1135" s="15">
        <v>13.2</v>
      </c>
    </row>
    <row r="1136" spans="3:6" ht="12.75">
      <c r="C1136" s="15"/>
      <c r="D1136" s="15"/>
      <c r="E1136" s="15"/>
      <c r="F1136" s="15"/>
    </row>
    <row r="1137" spans="1:7" s="11" customFormat="1" ht="12.75">
      <c r="A1137" s="11" t="s">
        <v>634</v>
      </c>
      <c r="B1137" s="11" t="s">
        <v>108</v>
      </c>
      <c r="C1137" s="18">
        <v>1407</v>
      </c>
      <c r="D1137" s="18">
        <v>407</v>
      </c>
      <c r="E1137" s="18">
        <v>272</v>
      </c>
      <c r="F1137" s="18"/>
      <c r="G1137" s="18">
        <v>40.3</v>
      </c>
    </row>
    <row r="1138" spans="2:6" ht="12.75">
      <c r="B1138" t="s">
        <v>1285</v>
      </c>
      <c r="C1138" s="15"/>
      <c r="D1138" s="15"/>
      <c r="E1138" s="15"/>
      <c r="F1138" s="15"/>
    </row>
    <row r="1139" spans="2:7" ht="12.75">
      <c r="B1139" t="s">
        <v>1217</v>
      </c>
      <c r="C1139" s="15">
        <v>1407</v>
      </c>
      <c r="D1139" s="15">
        <v>407</v>
      </c>
      <c r="E1139" s="15">
        <v>272</v>
      </c>
      <c r="F1139" s="15">
        <v>130300</v>
      </c>
      <c r="G1139" s="15">
        <v>40.3</v>
      </c>
    </row>
    <row r="1140" spans="3:6" ht="12.75">
      <c r="C1140" s="15"/>
      <c r="D1140" s="15"/>
      <c r="E1140" s="15"/>
      <c r="F1140" s="15"/>
    </row>
    <row r="1141" spans="1:7" ht="12.75">
      <c r="A1141" s="11" t="s">
        <v>635</v>
      </c>
      <c r="B1141" s="11" t="s">
        <v>585</v>
      </c>
      <c r="C1141" s="18">
        <v>1407</v>
      </c>
      <c r="D1141" s="18">
        <v>407</v>
      </c>
      <c r="E1141" s="18">
        <v>272</v>
      </c>
      <c r="F1141" s="18"/>
      <c r="G1141" s="18">
        <v>88.9</v>
      </c>
    </row>
    <row r="1142" spans="2:6" ht="12.75">
      <c r="B1142" t="s">
        <v>380</v>
      </c>
      <c r="C1142" s="15"/>
      <c r="D1142" s="15"/>
      <c r="E1142" s="15"/>
      <c r="F1142" s="15"/>
    </row>
    <row r="1143" spans="2:7" ht="12.75">
      <c r="B1143" t="s">
        <v>1037</v>
      </c>
      <c r="C1143" s="15">
        <v>1407</v>
      </c>
      <c r="D1143" s="15">
        <v>407</v>
      </c>
      <c r="E1143" s="15">
        <v>272</v>
      </c>
      <c r="F1143" s="15">
        <v>110100</v>
      </c>
      <c r="G1143" s="15">
        <v>66.1</v>
      </c>
    </row>
    <row r="1144" spans="2:7" ht="12.75">
      <c r="B1144" t="s">
        <v>538</v>
      </c>
      <c r="C1144" s="15">
        <v>1407</v>
      </c>
      <c r="D1144" s="15">
        <v>407</v>
      </c>
      <c r="E1144" s="15">
        <v>272</v>
      </c>
      <c r="F1144" s="15">
        <v>110200</v>
      </c>
      <c r="G1144" s="15">
        <v>22.1</v>
      </c>
    </row>
    <row r="1145" spans="2:6" ht="12.75">
      <c r="B1145" t="s">
        <v>482</v>
      </c>
      <c r="C1145" s="15"/>
      <c r="D1145" s="15"/>
      <c r="E1145" s="15"/>
      <c r="F1145" s="15"/>
    </row>
    <row r="1146" spans="2:7" ht="12.75">
      <c r="B1146" t="s">
        <v>1173</v>
      </c>
      <c r="C1146" s="15">
        <v>1407</v>
      </c>
      <c r="D1146" s="15">
        <v>407</v>
      </c>
      <c r="E1146" s="15">
        <v>272</v>
      </c>
      <c r="F1146" s="15">
        <v>110300</v>
      </c>
      <c r="G1146" s="15">
        <v>0.1</v>
      </c>
    </row>
    <row r="1147" spans="2:7" ht="12.75">
      <c r="B1147" t="s">
        <v>1017</v>
      </c>
      <c r="C1147" s="15">
        <v>1407</v>
      </c>
      <c r="D1147" s="15">
        <v>407</v>
      </c>
      <c r="E1147" s="15">
        <v>272</v>
      </c>
      <c r="F1147" s="15">
        <v>110400</v>
      </c>
      <c r="G1147" s="15">
        <v>3.6</v>
      </c>
    </row>
    <row r="1148" spans="2:6" ht="12.75">
      <c r="B1148" t="s">
        <v>160</v>
      </c>
      <c r="C1148" s="15" t="s">
        <v>160</v>
      </c>
      <c r="D1148" s="15" t="s">
        <v>160</v>
      </c>
      <c r="E1148" s="15" t="s">
        <v>160</v>
      </c>
      <c r="F1148" s="15"/>
    </row>
    <row r="1149" spans="1:7" s="11" customFormat="1" ht="12.75">
      <c r="A1149" s="11" t="s">
        <v>636</v>
      </c>
      <c r="B1149" s="11" t="s">
        <v>175</v>
      </c>
      <c r="C1149" s="18">
        <v>1501</v>
      </c>
      <c r="D1149" s="18">
        <v>410</v>
      </c>
      <c r="E1149" s="18">
        <v>284</v>
      </c>
      <c r="F1149" s="18"/>
      <c r="G1149" s="18">
        <v>3.6</v>
      </c>
    </row>
    <row r="1150" spans="2:6" ht="12.75">
      <c r="B1150" t="s">
        <v>380</v>
      </c>
      <c r="C1150" s="15"/>
      <c r="D1150" s="15"/>
      <c r="E1150" s="15"/>
      <c r="F1150" s="15"/>
    </row>
    <row r="1151" spans="2:6" ht="12.75">
      <c r="B1151" t="s">
        <v>482</v>
      </c>
      <c r="C1151" s="15"/>
      <c r="D1151" s="15"/>
      <c r="E1151" s="15"/>
      <c r="F1151" s="15"/>
    </row>
    <row r="1152" spans="2:7" ht="12.75">
      <c r="B1152" t="s">
        <v>1173</v>
      </c>
      <c r="C1152" s="15">
        <v>1501</v>
      </c>
      <c r="D1152" s="15">
        <v>410</v>
      </c>
      <c r="E1152" s="15">
        <v>284</v>
      </c>
      <c r="F1152" s="15">
        <v>110300</v>
      </c>
      <c r="G1152" s="15">
        <v>0.8</v>
      </c>
    </row>
    <row r="1153" spans="2:7" ht="12.75">
      <c r="B1153" t="s">
        <v>1022</v>
      </c>
      <c r="C1153" s="15">
        <v>1501</v>
      </c>
      <c r="D1153" s="15">
        <v>410</v>
      </c>
      <c r="E1153" s="15">
        <v>284</v>
      </c>
      <c r="F1153" s="15">
        <v>110700</v>
      </c>
      <c r="G1153" s="15">
        <v>2.8</v>
      </c>
    </row>
    <row r="1154" spans="3:6" ht="12.75">
      <c r="C1154" s="15"/>
      <c r="D1154" s="15"/>
      <c r="E1154" s="15"/>
      <c r="F1154" s="15"/>
    </row>
    <row r="1155" spans="1:7" ht="12.75">
      <c r="A1155" s="11" t="s">
        <v>637</v>
      </c>
      <c r="B1155" s="11" t="s">
        <v>97</v>
      </c>
      <c r="C1155" s="18">
        <v>1501</v>
      </c>
      <c r="D1155" s="18">
        <v>410</v>
      </c>
      <c r="E1155" s="18">
        <v>280</v>
      </c>
      <c r="F1155" s="18"/>
      <c r="G1155" s="18">
        <v>88.5</v>
      </c>
    </row>
    <row r="1156" spans="1:7" ht="12.75">
      <c r="A1156" s="11"/>
      <c r="B1156" s="11" t="s">
        <v>141</v>
      </c>
      <c r="C1156" s="18">
        <v>1501</v>
      </c>
      <c r="D1156" s="18">
        <v>410</v>
      </c>
      <c r="E1156" s="18">
        <v>280</v>
      </c>
      <c r="F1156" s="18"/>
      <c r="G1156" s="18">
        <v>9.5</v>
      </c>
    </row>
    <row r="1157" spans="1:7" ht="12.75">
      <c r="A1157" s="11"/>
      <c r="B1157" s="11" t="s">
        <v>142</v>
      </c>
      <c r="C1157" s="18">
        <v>1501</v>
      </c>
      <c r="D1157" s="18">
        <v>410</v>
      </c>
      <c r="E1157" s="18">
        <v>280</v>
      </c>
      <c r="F1157" s="18"/>
      <c r="G1157" s="18">
        <v>79</v>
      </c>
    </row>
    <row r="1158" spans="2:6" ht="12.75">
      <c r="B1158" t="s">
        <v>380</v>
      </c>
      <c r="C1158" s="15"/>
      <c r="D1158" s="15"/>
      <c r="E1158" s="15"/>
      <c r="F1158" s="15"/>
    </row>
    <row r="1159" spans="2:7" ht="12.75">
      <c r="B1159" t="s">
        <v>1037</v>
      </c>
      <c r="C1159" s="15">
        <v>1501</v>
      </c>
      <c r="D1159" s="15">
        <v>410</v>
      </c>
      <c r="E1159" s="15">
        <v>280</v>
      </c>
      <c r="F1159" s="15">
        <v>110100</v>
      </c>
      <c r="G1159" s="18">
        <v>53.3</v>
      </c>
    </row>
    <row r="1160" spans="2:7" ht="12.75">
      <c r="B1160" t="s">
        <v>538</v>
      </c>
      <c r="C1160" s="15">
        <v>1501</v>
      </c>
      <c r="D1160" s="15">
        <v>410</v>
      </c>
      <c r="E1160" s="15">
        <v>280</v>
      </c>
      <c r="F1160" s="15">
        <v>110200</v>
      </c>
      <c r="G1160" s="18">
        <v>20.3</v>
      </c>
    </row>
    <row r="1161" spans="2:6" ht="12.75">
      <c r="B1161" t="s">
        <v>839</v>
      </c>
      <c r="F1161" s="15" t="s">
        <v>160</v>
      </c>
    </row>
    <row r="1162" spans="2:7" ht="12.75">
      <c r="B1162" t="s">
        <v>1031</v>
      </c>
      <c r="C1162" s="15">
        <v>1501</v>
      </c>
      <c r="D1162" s="15">
        <v>410</v>
      </c>
      <c r="E1162" s="15">
        <v>280</v>
      </c>
      <c r="F1162" s="15">
        <v>110300</v>
      </c>
      <c r="G1162" s="18">
        <v>3.8</v>
      </c>
    </row>
    <row r="1163" spans="2:7" ht="12.75">
      <c r="B1163" t="s">
        <v>143</v>
      </c>
      <c r="C1163" s="15"/>
      <c r="D1163" s="15"/>
      <c r="E1163" s="15"/>
      <c r="F1163" s="15"/>
      <c r="G1163" s="18"/>
    </row>
    <row r="1164" spans="2:7" ht="12.75">
      <c r="B1164" t="s">
        <v>506</v>
      </c>
      <c r="C1164" s="15">
        <v>1501</v>
      </c>
      <c r="D1164" s="15">
        <v>410</v>
      </c>
      <c r="E1164" s="15">
        <v>280</v>
      </c>
      <c r="F1164" s="15">
        <v>111000</v>
      </c>
      <c r="G1164" s="18">
        <v>1.6</v>
      </c>
    </row>
    <row r="1165" spans="3:7" ht="12.75">
      <c r="C1165" s="15"/>
      <c r="D1165" s="15"/>
      <c r="E1165" s="15"/>
      <c r="F1165" s="15"/>
      <c r="G1165" s="18"/>
    </row>
    <row r="1166" spans="1:7" ht="12.75">
      <c r="A1166" s="11" t="s">
        <v>638</v>
      </c>
      <c r="B1166" s="11" t="s">
        <v>1077</v>
      </c>
      <c r="C1166" s="18">
        <v>1701</v>
      </c>
      <c r="D1166" s="18">
        <v>430</v>
      </c>
      <c r="E1166" s="18">
        <v>302</v>
      </c>
      <c r="F1166" s="18"/>
      <c r="G1166" s="18">
        <v>97.9</v>
      </c>
    </row>
    <row r="1167" spans="2:6" ht="12.75">
      <c r="B1167" t="s">
        <v>380</v>
      </c>
      <c r="C1167" s="15"/>
      <c r="D1167" s="15"/>
      <c r="E1167" s="15"/>
      <c r="F1167" s="15"/>
    </row>
    <row r="1168" spans="2:7" ht="12.75">
      <c r="B1168" t="s">
        <v>1037</v>
      </c>
      <c r="C1168" s="15">
        <v>1701</v>
      </c>
      <c r="D1168" s="15">
        <v>430</v>
      </c>
      <c r="E1168" s="15">
        <v>302</v>
      </c>
      <c r="F1168" s="15">
        <v>110100</v>
      </c>
      <c r="G1168" s="15">
        <v>43.1</v>
      </c>
    </row>
    <row r="1169" spans="2:7" ht="12.75">
      <c r="B1169" t="s">
        <v>538</v>
      </c>
      <c r="C1169" s="15">
        <v>1401</v>
      </c>
      <c r="D1169" s="15">
        <v>430</v>
      </c>
      <c r="E1169" s="15">
        <v>302</v>
      </c>
      <c r="F1169" s="15">
        <v>110200</v>
      </c>
      <c r="G1169" s="18">
        <v>14.6</v>
      </c>
    </row>
    <row r="1170" spans="2:6" ht="12.75">
      <c r="B1170" t="s">
        <v>482</v>
      </c>
      <c r="C1170" s="15"/>
      <c r="D1170" s="15"/>
      <c r="E1170" s="15"/>
      <c r="F1170" s="15"/>
    </row>
    <row r="1171" spans="2:7" ht="12.75">
      <c r="B1171" t="s">
        <v>1173</v>
      </c>
      <c r="C1171" s="15">
        <v>1701</v>
      </c>
      <c r="D1171" s="15">
        <v>430</v>
      </c>
      <c r="E1171" s="15">
        <v>302</v>
      </c>
      <c r="F1171" s="15">
        <v>110300</v>
      </c>
      <c r="G1171" s="15">
        <v>4.3</v>
      </c>
    </row>
    <row r="1172" spans="2:7" ht="12.75">
      <c r="B1172" t="s">
        <v>1017</v>
      </c>
      <c r="C1172" s="15">
        <v>1701</v>
      </c>
      <c r="D1172" s="15">
        <v>430</v>
      </c>
      <c r="E1172" s="15">
        <v>302</v>
      </c>
      <c r="F1172" s="15">
        <v>110400</v>
      </c>
      <c r="G1172" s="15">
        <v>2.8</v>
      </c>
    </row>
    <row r="1173" spans="2:7" ht="12.75">
      <c r="B1173" t="s">
        <v>1022</v>
      </c>
      <c r="C1173" s="15">
        <v>1701</v>
      </c>
      <c r="D1173" s="15">
        <v>430</v>
      </c>
      <c r="E1173" s="15">
        <v>302</v>
      </c>
      <c r="F1173" s="15">
        <v>110700</v>
      </c>
      <c r="G1173" s="15">
        <v>27.3</v>
      </c>
    </row>
    <row r="1174" spans="2:6" ht="12.75">
      <c r="B1174" t="s">
        <v>479</v>
      </c>
      <c r="C1174" s="15"/>
      <c r="D1174" s="15"/>
      <c r="E1174" s="15"/>
      <c r="F1174" s="15"/>
    </row>
    <row r="1175" spans="2:7" ht="12.75">
      <c r="B1175" t="s">
        <v>633</v>
      </c>
      <c r="C1175" s="15">
        <v>1701</v>
      </c>
      <c r="D1175" s="15">
        <v>430</v>
      </c>
      <c r="E1175" s="15">
        <v>302</v>
      </c>
      <c r="F1175" s="15">
        <v>111000</v>
      </c>
      <c r="G1175" s="15">
        <v>0.7</v>
      </c>
    </row>
    <row r="1176" spans="2:7" ht="12.75">
      <c r="B1176" t="s">
        <v>1023</v>
      </c>
      <c r="C1176" s="15">
        <v>1701</v>
      </c>
      <c r="D1176" s="15">
        <v>430</v>
      </c>
      <c r="E1176" s="15">
        <v>302</v>
      </c>
      <c r="F1176" s="15">
        <v>130300</v>
      </c>
      <c r="G1176" s="15">
        <v>5.1</v>
      </c>
    </row>
    <row r="1177" spans="1:7" s="11" customFormat="1" ht="12.75">
      <c r="A1177" s="11" t="s">
        <v>144</v>
      </c>
      <c r="B1177" s="11" t="s">
        <v>644</v>
      </c>
      <c r="C1177" s="18">
        <v>3004</v>
      </c>
      <c r="D1177" s="18">
        <v>515</v>
      </c>
      <c r="E1177" s="18">
        <v>397</v>
      </c>
      <c r="F1177" s="18"/>
      <c r="G1177" s="18">
        <v>1</v>
      </c>
    </row>
    <row r="1178" spans="2:7" ht="12.75">
      <c r="B1178" t="s">
        <v>380</v>
      </c>
      <c r="C1178" s="15"/>
      <c r="D1178" s="15"/>
      <c r="E1178" s="15"/>
      <c r="F1178" s="15"/>
      <c r="G1178" s="15"/>
    </row>
    <row r="1179" spans="2:7" ht="12.75">
      <c r="B1179" t="s">
        <v>479</v>
      </c>
      <c r="C1179" s="15"/>
      <c r="D1179" s="15"/>
      <c r="E1179" s="15"/>
      <c r="F1179" s="15"/>
      <c r="G1179" s="15"/>
    </row>
    <row r="1180" spans="2:7" ht="12.75">
      <c r="B1180" t="s">
        <v>633</v>
      </c>
      <c r="C1180" s="15">
        <v>3004</v>
      </c>
      <c r="D1180" s="15">
        <v>515</v>
      </c>
      <c r="E1180" s="15">
        <v>397</v>
      </c>
      <c r="F1180" s="15">
        <v>111040</v>
      </c>
      <c r="G1180" s="15">
        <v>1</v>
      </c>
    </row>
    <row r="1181" spans="3:7" ht="12.75">
      <c r="C1181" s="15"/>
      <c r="D1181" s="15"/>
      <c r="E1181" s="15"/>
      <c r="F1181" s="15"/>
      <c r="G1181" s="15"/>
    </row>
    <row r="1182" spans="1:7" ht="12.75">
      <c r="A1182" s="11" t="s">
        <v>432</v>
      </c>
      <c r="B1182" s="11" t="s">
        <v>433</v>
      </c>
      <c r="C1182" s="18"/>
      <c r="D1182" s="18"/>
      <c r="E1182" s="18"/>
      <c r="F1182" s="18"/>
      <c r="G1182">
        <v>833.4</v>
      </c>
    </row>
    <row r="1183" spans="1:7" ht="12.75">
      <c r="A1183" s="11" t="s">
        <v>434</v>
      </c>
      <c r="B1183" s="11" t="s">
        <v>1244</v>
      </c>
      <c r="C1183" s="18" t="s">
        <v>1175</v>
      </c>
      <c r="D1183" s="18" t="s">
        <v>1176</v>
      </c>
      <c r="E1183" s="18" t="s">
        <v>99</v>
      </c>
      <c r="F1183" s="18"/>
      <c r="G1183">
        <v>152.4</v>
      </c>
    </row>
    <row r="1184" spans="2:6" ht="12.75">
      <c r="B1184" t="s">
        <v>380</v>
      </c>
      <c r="C1184" s="15"/>
      <c r="D1184" s="15"/>
      <c r="E1184" s="15"/>
      <c r="F1184" s="15"/>
    </row>
    <row r="1185" spans="2:7" ht="12.75">
      <c r="B1185" t="s">
        <v>1037</v>
      </c>
      <c r="C1185" s="15" t="s">
        <v>1175</v>
      </c>
      <c r="D1185" s="15" t="s">
        <v>1176</v>
      </c>
      <c r="E1185" s="15" t="s">
        <v>99</v>
      </c>
      <c r="F1185" s="15">
        <v>110100</v>
      </c>
      <c r="G1185">
        <v>87.6</v>
      </c>
    </row>
    <row r="1186" spans="2:7" ht="12.75">
      <c r="B1186" t="s">
        <v>538</v>
      </c>
      <c r="C1186" s="15" t="s">
        <v>1175</v>
      </c>
      <c r="D1186" s="15" t="s">
        <v>1176</v>
      </c>
      <c r="E1186" s="15" t="s">
        <v>99</v>
      </c>
      <c r="F1186" s="15">
        <v>110200</v>
      </c>
      <c r="G1186">
        <v>31.3</v>
      </c>
    </row>
    <row r="1187" spans="2:6" ht="12.75">
      <c r="B1187" t="s">
        <v>482</v>
      </c>
      <c r="C1187" s="15"/>
      <c r="D1187" s="15"/>
      <c r="E1187" s="15"/>
      <c r="F1187" s="15"/>
    </row>
    <row r="1188" spans="2:7" ht="12.75">
      <c r="B1188" t="s">
        <v>1173</v>
      </c>
      <c r="C1188" s="15" t="s">
        <v>1175</v>
      </c>
      <c r="D1188" s="15" t="s">
        <v>1176</v>
      </c>
      <c r="E1188" s="15" t="s">
        <v>99</v>
      </c>
      <c r="F1188" s="15">
        <v>110300</v>
      </c>
      <c r="G1188">
        <v>2.8</v>
      </c>
    </row>
    <row r="1189" spans="2:7" ht="12.75">
      <c r="B1189" t="s">
        <v>1017</v>
      </c>
      <c r="C1189" s="15" t="s">
        <v>1175</v>
      </c>
      <c r="D1189" s="15" t="s">
        <v>1176</v>
      </c>
      <c r="E1189" s="15" t="s">
        <v>99</v>
      </c>
      <c r="F1189" s="15">
        <v>110400</v>
      </c>
      <c r="G1189">
        <v>2</v>
      </c>
    </row>
    <row r="1190" spans="2:7" ht="12.75">
      <c r="B1190" t="s">
        <v>1018</v>
      </c>
      <c r="C1190" s="15" t="s">
        <v>1175</v>
      </c>
      <c r="D1190" s="15" t="s">
        <v>1176</v>
      </c>
      <c r="E1190" s="15" t="s">
        <v>99</v>
      </c>
      <c r="F1190" s="15">
        <v>110500</v>
      </c>
      <c r="G1190">
        <v>4.2</v>
      </c>
    </row>
    <row r="1191" spans="2:7" ht="12.75">
      <c r="B1191" t="s">
        <v>1019</v>
      </c>
      <c r="C1191" s="15" t="s">
        <v>1175</v>
      </c>
      <c r="D1191" s="15" t="s">
        <v>1176</v>
      </c>
      <c r="E1191" s="15" t="s">
        <v>99</v>
      </c>
      <c r="F1191" s="15">
        <v>110600</v>
      </c>
      <c r="G1191">
        <v>2.2</v>
      </c>
    </row>
    <row r="1192" spans="2:7" ht="12.75">
      <c r="B1192" t="s">
        <v>1022</v>
      </c>
      <c r="C1192" s="15" t="s">
        <v>1175</v>
      </c>
      <c r="D1192" s="15" t="s">
        <v>1176</v>
      </c>
      <c r="E1192" s="15" t="s">
        <v>99</v>
      </c>
      <c r="F1192" s="15">
        <v>110700</v>
      </c>
      <c r="G1192">
        <v>8.7</v>
      </c>
    </row>
    <row r="1193" spans="2:6" ht="12.75">
      <c r="B1193" t="s">
        <v>930</v>
      </c>
      <c r="C1193" s="15"/>
      <c r="D1193" s="15"/>
      <c r="E1193" s="15"/>
      <c r="F1193" s="15"/>
    </row>
    <row r="1194" spans="2:7" ht="12.75">
      <c r="B1194" t="s">
        <v>1198</v>
      </c>
      <c r="C1194" s="15" t="s">
        <v>1175</v>
      </c>
      <c r="D1194" s="15" t="s">
        <v>1176</v>
      </c>
      <c r="E1194" s="15" t="s">
        <v>99</v>
      </c>
      <c r="F1194" s="15">
        <v>111000</v>
      </c>
      <c r="G1194">
        <v>13.6</v>
      </c>
    </row>
    <row r="1195" spans="3:6" ht="12.75">
      <c r="C1195" s="15"/>
      <c r="D1195" s="15"/>
      <c r="E1195" s="15"/>
      <c r="F1195" s="15"/>
    </row>
    <row r="1196" spans="1:7" ht="12.75">
      <c r="A1196" s="11" t="s">
        <v>435</v>
      </c>
      <c r="B1196" s="11" t="s">
        <v>173</v>
      </c>
      <c r="C1196" s="18">
        <v>1201</v>
      </c>
      <c r="D1196" s="18">
        <v>310</v>
      </c>
      <c r="E1196" s="18">
        <v>290</v>
      </c>
      <c r="F1196" s="18"/>
      <c r="G1196" s="18">
        <v>53.8</v>
      </c>
    </row>
    <row r="1197" spans="2:6" ht="12.75">
      <c r="B1197" t="s">
        <v>380</v>
      </c>
      <c r="C1197" s="15"/>
      <c r="D1197" s="15"/>
      <c r="E1197" s="15"/>
      <c r="F1197" s="15"/>
    </row>
    <row r="1198" spans="2:7" ht="12.75">
      <c r="B1198" t="s">
        <v>90</v>
      </c>
      <c r="C1198" s="15">
        <v>1201</v>
      </c>
      <c r="D1198" s="15">
        <v>310</v>
      </c>
      <c r="E1198" s="15">
        <v>290</v>
      </c>
      <c r="F1198" s="15">
        <v>130100</v>
      </c>
      <c r="G1198" s="15">
        <v>53.8</v>
      </c>
    </row>
    <row r="1199" spans="3:6" ht="12.75">
      <c r="C1199" s="15"/>
      <c r="D1199" s="15"/>
      <c r="E1199" s="15"/>
      <c r="F1199" s="15"/>
    </row>
    <row r="1200" spans="1:7" ht="12.75">
      <c r="A1200" s="11" t="s">
        <v>1105</v>
      </c>
      <c r="B1200" s="11" t="s">
        <v>174</v>
      </c>
      <c r="C1200" s="18">
        <v>1202</v>
      </c>
      <c r="D1200" s="18">
        <v>311</v>
      </c>
      <c r="E1200" s="18">
        <v>443</v>
      </c>
      <c r="F1200" s="18"/>
      <c r="G1200" s="18">
        <v>0.3</v>
      </c>
    </row>
    <row r="1201" spans="2:6" ht="12.75">
      <c r="B1201" t="s">
        <v>380</v>
      </c>
      <c r="C1201" s="15"/>
      <c r="D1201" s="15"/>
      <c r="E1201" s="15"/>
      <c r="F1201" s="15"/>
    </row>
    <row r="1202" spans="2:7" ht="12.75">
      <c r="B1202" t="s">
        <v>90</v>
      </c>
      <c r="C1202" s="15">
        <v>1202</v>
      </c>
      <c r="D1202" s="15">
        <v>311</v>
      </c>
      <c r="E1202" s="15">
        <v>443</v>
      </c>
      <c r="F1202" s="15">
        <v>130100</v>
      </c>
      <c r="G1202" s="15">
        <v>0.3</v>
      </c>
    </row>
    <row r="1203" spans="2:6" ht="12.75">
      <c r="B1203" t="s">
        <v>640</v>
      </c>
      <c r="C1203" s="15">
        <v>1202</v>
      </c>
      <c r="D1203" s="15">
        <v>311</v>
      </c>
      <c r="E1203" s="15">
        <v>443</v>
      </c>
      <c r="F1203" s="15">
        <v>240300</v>
      </c>
    </row>
    <row r="1204" spans="3:6" ht="12.75">
      <c r="C1204" s="15"/>
      <c r="D1204" s="15"/>
      <c r="E1204" s="15"/>
      <c r="F1204" s="15"/>
    </row>
    <row r="1205" spans="1:7" ht="12.75">
      <c r="A1205" s="11" t="s">
        <v>938</v>
      </c>
      <c r="B1205" s="11" t="s">
        <v>145</v>
      </c>
      <c r="C1205" s="18">
        <v>1203</v>
      </c>
      <c r="D1205" s="18">
        <v>311</v>
      </c>
      <c r="E1205" s="18">
        <v>444</v>
      </c>
      <c r="F1205" s="18"/>
      <c r="G1205" s="18">
        <v>1.9</v>
      </c>
    </row>
    <row r="1206" spans="1:7" ht="12.75">
      <c r="A1206" s="11"/>
      <c r="B1206" s="11" t="s">
        <v>1285</v>
      </c>
      <c r="C1206" s="18"/>
      <c r="D1206" s="18"/>
      <c r="E1206" s="18"/>
      <c r="F1206" s="18"/>
      <c r="G1206" s="18"/>
    </row>
    <row r="1207" spans="1:7" ht="12.75">
      <c r="A1207" s="11"/>
      <c r="B1207" s="11" t="s">
        <v>90</v>
      </c>
      <c r="C1207" s="18">
        <v>1203</v>
      </c>
      <c r="D1207" s="18">
        <v>311</v>
      </c>
      <c r="E1207" s="18">
        <v>444</v>
      </c>
      <c r="F1207" s="18">
        <v>130100</v>
      </c>
      <c r="G1207" s="18">
        <v>1.9</v>
      </c>
    </row>
    <row r="1208" spans="1:7" ht="12.75">
      <c r="A1208" s="11"/>
      <c r="B1208" s="11"/>
      <c r="C1208" s="18"/>
      <c r="D1208" s="18"/>
      <c r="E1208" s="18"/>
      <c r="F1208" s="18"/>
      <c r="G1208" s="18"/>
    </row>
    <row r="1209" spans="1:7" ht="12.75">
      <c r="A1209" s="11" t="s">
        <v>1106</v>
      </c>
      <c r="B1209" s="11" t="s">
        <v>1211</v>
      </c>
      <c r="C1209" s="18">
        <v>1402</v>
      </c>
      <c r="D1209" s="18">
        <v>401</v>
      </c>
      <c r="E1209" s="18">
        <v>260</v>
      </c>
      <c r="F1209" s="18"/>
      <c r="G1209" s="18">
        <v>433.4</v>
      </c>
    </row>
    <row r="1210" spans="2:6" ht="12.75">
      <c r="B1210" t="s">
        <v>380</v>
      </c>
      <c r="C1210" s="15"/>
      <c r="D1210" s="15"/>
      <c r="E1210" s="15"/>
      <c r="F1210" s="15"/>
    </row>
    <row r="1211" spans="2:7" ht="12.75">
      <c r="B1211" t="s">
        <v>1037</v>
      </c>
      <c r="C1211" s="15">
        <v>1402</v>
      </c>
      <c r="D1211" s="15">
        <v>401</v>
      </c>
      <c r="E1211" s="15">
        <v>260</v>
      </c>
      <c r="F1211" s="15">
        <v>110100</v>
      </c>
      <c r="G1211" s="15">
        <v>269.8</v>
      </c>
    </row>
    <row r="1212" spans="2:7" ht="12.75">
      <c r="B1212" t="s">
        <v>538</v>
      </c>
      <c r="C1212" s="15">
        <v>1402</v>
      </c>
      <c r="D1212" s="15">
        <v>401</v>
      </c>
      <c r="E1212" s="15">
        <v>260</v>
      </c>
      <c r="F1212" s="15">
        <v>110200</v>
      </c>
      <c r="G1212" s="18">
        <v>95.3</v>
      </c>
    </row>
    <row r="1213" spans="2:6" ht="12.75">
      <c r="B1213" t="s">
        <v>482</v>
      </c>
      <c r="C1213" s="15"/>
      <c r="D1213" s="15"/>
      <c r="E1213" s="15"/>
      <c r="F1213" s="15"/>
    </row>
    <row r="1214" spans="2:7" ht="12.75">
      <c r="B1214" t="s">
        <v>1173</v>
      </c>
      <c r="C1214" s="15">
        <v>1402</v>
      </c>
      <c r="D1214" s="15">
        <v>401</v>
      </c>
      <c r="E1214" s="15">
        <v>260</v>
      </c>
      <c r="F1214" s="15">
        <v>110300</v>
      </c>
      <c r="G1214" s="15">
        <v>0.7</v>
      </c>
    </row>
    <row r="1215" spans="2:7" ht="12.75">
      <c r="B1215" t="s">
        <v>1017</v>
      </c>
      <c r="C1215" s="15">
        <v>1402</v>
      </c>
      <c r="D1215" s="15">
        <v>401</v>
      </c>
      <c r="E1215" s="15">
        <v>260</v>
      </c>
      <c r="F1215" s="15">
        <v>110400</v>
      </c>
      <c r="G1215" s="15">
        <v>5.4</v>
      </c>
    </row>
    <row r="1216" spans="2:7" ht="12.75">
      <c r="B1216" t="s">
        <v>1018</v>
      </c>
      <c r="C1216" s="15">
        <v>1402</v>
      </c>
      <c r="D1216" s="15">
        <v>401</v>
      </c>
      <c r="E1216" s="15">
        <v>260</v>
      </c>
      <c r="F1216" s="15">
        <v>110500</v>
      </c>
      <c r="G1216" s="15">
        <v>1</v>
      </c>
    </row>
    <row r="1217" spans="2:7" ht="12.75">
      <c r="B1217" t="s">
        <v>1019</v>
      </c>
      <c r="C1217" s="15">
        <v>1402</v>
      </c>
      <c r="D1217" s="15">
        <v>401</v>
      </c>
      <c r="E1217" s="15">
        <v>260</v>
      </c>
      <c r="F1217" s="15">
        <v>110600</v>
      </c>
      <c r="G1217" s="15">
        <v>1</v>
      </c>
    </row>
    <row r="1218" spans="2:7" ht="12.75">
      <c r="B1218" t="s">
        <v>1022</v>
      </c>
      <c r="C1218" s="15">
        <v>1402</v>
      </c>
      <c r="D1218" s="15">
        <v>401</v>
      </c>
      <c r="E1218" s="15">
        <v>260</v>
      </c>
      <c r="F1218" s="15">
        <v>110700</v>
      </c>
      <c r="G1218" s="15">
        <v>36.1</v>
      </c>
    </row>
    <row r="1219" spans="2:6" ht="12.75">
      <c r="B1219" t="s">
        <v>479</v>
      </c>
      <c r="C1219" s="15"/>
      <c r="D1219" s="15"/>
      <c r="E1219" s="15"/>
      <c r="F1219" s="15"/>
    </row>
    <row r="1220" spans="2:7" ht="12.75">
      <c r="B1220" t="s">
        <v>633</v>
      </c>
      <c r="C1220" s="15">
        <v>1402</v>
      </c>
      <c r="D1220" s="15">
        <v>401</v>
      </c>
      <c r="E1220" s="15">
        <v>260</v>
      </c>
      <c r="F1220" s="15">
        <v>111000</v>
      </c>
      <c r="G1220" s="15">
        <v>2.5</v>
      </c>
    </row>
    <row r="1221" spans="2:7" ht="12.75">
      <c r="B1221" t="s">
        <v>1023</v>
      </c>
      <c r="C1221" s="15">
        <v>1402</v>
      </c>
      <c r="D1221" s="15">
        <v>401</v>
      </c>
      <c r="E1221" s="15">
        <v>260</v>
      </c>
      <c r="F1221" s="15">
        <v>130300</v>
      </c>
      <c r="G1221" s="15">
        <v>11.6</v>
      </c>
    </row>
    <row r="1222" spans="2:7" ht="12.75">
      <c r="B1222" t="s">
        <v>147</v>
      </c>
      <c r="C1222" s="15">
        <v>1402</v>
      </c>
      <c r="D1222" s="15">
        <v>401</v>
      </c>
      <c r="E1222" s="15">
        <v>260</v>
      </c>
      <c r="F1222" s="15">
        <v>240100</v>
      </c>
      <c r="G1222" s="15">
        <v>10</v>
      </c>
    </row>
    <row r="1223" spans="3:7" ht="12.75">
      <c r="C1223" s="15"/>
      <c r="D1223" s="15"/>
      <c r="E1223" s="15"/>
      <c r="F1223" s="15"/>
      <c r="G1223" s="15"/>
    </row>
    <row r="1224" spans="1:7" ht="12.75">
      <c r="A1224" s="11" t="s">
        <v>939</v>
      </c>
      <c r="B1224" s="11" t="s">
        <v>585</v>
      </c>
      <c r="C1224" s="18">
        <v>1407</v>
      </c>
      <c r="D1224" s="18">
        <v>407</v>
      </c>
      <c r="E1224" s="18">
        <v>272</v>
      </c>
      <c r="F1224" s="18"/>
      <c r="G1224" s="15">
        <v>63.5</v>
      </c>
    </row>
    <row r="1225" spans="2:6" ht="12.75">
      <c r="B1225" t="s">
        <v>380</v>
      </c>
      <c r="C1225" s="15"/>
      <c r="D1225" s="15"/>
      <c r="E1225" s="15"/>
      <c r="F1225" s="15"/>
    </row>
    <row r="1226" spans="2:7" ht="12.75">
      <c r="B1226" t="s">
        <v>1037</v>
      </c>
      <c r="C1226" s="15">
        <v>1407</v>
      </c>
      <c r="D1226" s="15">
        <v>407</v>
      </c>
      <c r="E1226" s="15">
        <v>272</v>
      </c>
      <c r="F1226" s="15">
        <v>110100</v>
      </c>
      <c r="G1226" s="15">
        <v>45.2</v>
      </c>
    </row>
    <row r="1227" spans="2:7" ht="12.75">
      <c r="B1227" t="s">
        <v>538</v>
      </c>
      <c r="C1227" s="15">
        <v>1407</v>
      </c>
      <c r="D1227" s="15">
        <v>407</v>
      </c>
      <c r="E1227" s="15">
        <v>272</v>
      </c>
      <c r="F1227" s="15">
        <v>110200</v>
      </c>
      <c r="G1227" s="15">
        <v>16.2</v>
      </c>
    </row>
    <row r="1228" spans="2:6" ht="12.75">
      <c r="B1228" t="s">
        <v>482</v>
      </c>
      <c r="C1228" s="15"/>
      <c r="D1228" s="15"/>
      <c r="E1228" s="15"/>
      <c r="F1228" s="15"/>
    </row>
    <row r="1229" spans="2:7" ht="12.75">
      <c r="B1229" t="s">
        <v>1173</v>
      </c>
      <c r="C1229" s="15">
        <v>1407</v>
      </c>
      <c r="D1229" s="15">
        <v>407</v>
      </c>
      <c r="E1229" s="15">
        <v>272</v>
      </c>
      <c r="F1229" s="15">
        <v>110300</v>
      </c>
      <c r="G1229" s="15">
        <v>1</v>
      </c>
    </row>
    <row r="1230" spans="2:7" ht="12.75">
      <c r="B1230" t="s">
        <v>941</v>
      </c>
      <c r="C1230" s="15">
        <v>1407</v>
      </c>
      <c r="D1230" s="15">
        <v>407</v>
      </c>
      <c r="E1230" s="15">
        <v>272</v>
      </c>
      <c r="F1230" s="15">
        <v>110400</v>
      </c>
      <c r="G1230" s="15">
        <v>0.3</v>
      </c>
    </row>
    <row r="1231" spans="2:7" ht="12.75">
      <c r="B1231" t="s">
        <v>1019</v>
      </c>
      <c r="C1231" s="15">
        <v>1407</v>
      </c>
      <c r="D1231" s="15">
        <v>407</v>
      </c>
      <c r="E1231" s="15">
        <v>272</v>
      </c>
      <c r="F1231" s="15">
        <v>110600</v>
      </c>
      <c r="G1231" s="15">
        <v>0.1</v>
      </c>
    </row>
    <row r="1232" spans="2:6" ht="12.75">
      <c r="B1232" t="s">
        <v>1197</v>
      </c>
      <c r="C1232" s="15"/>
      <c r="D1232" s="15"/>
      <c r="E1232" s="15"/>
      <c r="F1232" s="15"/>
    </row>
    <row r="1233" spans="2:7" ht="12.75">
      <c r="B1233" t="s">
        <v>1021</v>
      </c>
      <c r="C1233" s="15">
        <v>1407</v>
      </c>
      <c r="D1233" s="15">
        <v>407</v>
      </c>
      <c r="E1233" s="15">
        <v>272</v>
      </c>
      <c r="F1233" s="15">
        <v>111000</v>
      </c>
      <c r="G1233" s="15">
        <v>0.7</v>
      </c>
    </row>
    <row r="1234" spans="3:6" ht="12.75">
      <c r="C1234" s="15"/>
      <c r="D1234" s="15"/>
      <c r="E1234" s="15"/>
      <c r="F1234" s="15"/>
    </row>
    <row r="1235" spans="1:7" ht="12.75">
      <c r="A1235" s="11" t="s">
        <v>1108</v>
      </c>
      <c r="B1235" s="11" t="s">
        <v>148</v>
      </c>
      <c r="C1235" s="18">
        <v>1501</v>
      </c>
      <c r="D1235" s="18">
        <v>410</v>
      </c>
      <c r="E1235" s="18">
        <v>280</v>
      </c>
      <c r="F1235" s="18"/>
      <c r="G1235" s="15">
        <v>52.4</v>
      </c>
    </row>
    <row r="1236" spans="2:6" ht="12.75">
      <c r="B1236" t="s">
        <v>380</v>
      </c>
      <c r="C1236" s="15"/>
      <c r="D1236" s="15"/>
      <c r="E1236" s="15"/>
      <c r="F1236" s="15"/>
    </row>
    <row r="1237" spans="2:7" ht="12.75">
      <c r="B1237" t="s">
        <v>1037</v>
      </c>
      <c r="C1237" s="15">
        <v>1501</v>
      </c>
      <c r="D1237" s="15">
        <v>410</v>
      </c>
      <c r="E1237" s="15">
        <v>280</v>
      </c>
      <c r="F1237" s="15">
        <v>110100</v>
      </c>
      <c r="G1237" s="15">
        <v>11.7</v>
      </c>
    </row>
    <row r="1238" spans="2:7" ht="12.75">
      <c r="B1238" t="s">
        <v>538</v>
      </c>
      <c r="C1238" s="15">
        <v>1501</v>
      </c>
      <c r="D1238" s="15">
        <v>410</v>
      </c>
      <c r="E1238" s="15">
        <v>280</v>
      </c>
      <c r="F1238" s="15">
        <v>110200</v>
      </c>
      <c r="G1238" s="15">
        <v>3.8</v>
      </c>
    </row>
    <row r="1239" spans="2:6" ht="12.75">
      <c r="B1239" t="s">
        <v>482</v>
      </c>
      <c r="C1239" s="15"/>
      <c r="D1239" s="15"/>
      <c r="E1239" s="15"/>
      <c r="F1239" s="15"/>
    </row>
    <row r="1240" spans="2:7" ht="12.75">
      <c r="B1240" t="s">
        <v>1173</v>
      </c>
      <c r="C1240" s="15">
        <v>1501</v>
      </c>
      <c r="D1240" s="15">
        <v>410</v>
      </c>
      <c r="E1240" s="15">
        <v>280</v>
      </c>
      <c r="F1240" s="15">
        <v>110300</v>
      </c>
      <c r="G1240" s="15">
        <v>0.7</v>
      </c>
    </row>
    <row r="1241" spans="2:7" ht="12.75">
      <c r="B1241" t="s">
        <v>844</v>
      </c>
      <c r="C1241" s="15">
        <v>1501</v>
      </c>
      <c r="D1241" s="15">
        <v>410</v>
      </c>
      <c r="E1241" s="15">
        <v>280</v>
      </c>
      <c r="F1241" s="15">
        <v>110400</v>
      </c>
      <c r="G1241" s="15">
        <v>0.3</v>
      </c>
    </row>
    <row r="1242" spans="2:7" ht="12.75">
      <c r="B1242" t="s">
        <v>1022</v>
      </c>
      <c r="C1242" s="15">
        <v>1501</v>
      </c>
      <c r="D1242" s="15">
        <v>410</v>
      </c>
      <c r="E1242" s="15">
        <v>280</v>
      </c>
      <c r="F1242" s="15">
        <v>110700</v>
      </c>
      <c r="G1242" s="15">
        <v>11.4</v>
      </c>
    </row>
    <row r="1243" spans="2:6" ht="12.75">
      <c r="B1243" t="s">
        <v>763</v>
      </c>
      <c r="C1243" s="15">
        <v>1501</v>
      </c>
      <c r="D1243" s="15">
        <v>410</v>
      </c>
      <c r="E1243" s="15">
        <v>280</v>
      </c>
      <c r="F1243" s="15" t="s">
        <v>160</v>
      </c>
    </row>
    <row r="1244" spans="2:7" ht="12.75">
      <c r="B1244" t="s">
        <v>1182</v>
      </c>
      <c r="C1244" s="15">
        <v>1501</v>
      </c>
      <c r="D1244" s="15">
        <v>410</v>
      </c>
      <c r="E1244" s="15">
        <v>280</v>
      </c>
      <c r="F1244" s="15">
        <v>111000</v>
      </c>
      <c r="G1244" s="15">
        <v>0.4</v>
      </c>
    </row>
    <row r="1245" spans="2:7" ht="12.75">
      <c r="B1245" t="s">
        <v>640</v>
      </c>
      <c r="C1245" s="15">
        <v>1501</v>
      </c>
      <c r="D1245" s="15">
        <v>410</v>
      </c>
      <c r="E1245" s="15">
        <v>280</v>
      </c>
      <c r="F1245" s="15">
        <v>240300</v>
      </c>
      <c r="G1245" s="15">
        <v>24.1</v>
      </c>
    </row>
    <row r="1246" spans="3:6" ht="12.75">
      <c r="C1246" s="15"/>
      <c r="D1246" s="15"/>
      <c r="E1246" s="15"/>
      <c r="F1246" s="15"/>
    </row>
    <row r="1247" spans="1:7" ht="12.75">
      <c r="A1247" s="11" t="s">
        <v>1109</v>
      </c>
      <c r="B1247" s="11" t="s">
        <v>849</v>
      </c>
      <c r="C1247" s="18">
        <v>1501</v>
      </c>
      <c r="D1247" s="18">
        <v>410</v>
      </c>
      <c r="E1247" s="18">
        <v>284</v>
      </c>
      <c r="F1247" s="18"/>
      <c r="G1247" s="15">
        <v>25.4</v>
      </c>
    </row>
    <row r="1248" spans="2:6" ht="12.75">
      <c r="B1248" t="s">
        <v>380</v>
      </c>
      <c r="C1248" s="15"/>
      <c r="D1248" s="15"/>
      <c r="E1248" s="15"/>
      <c r="F1248" s="15"/>
    </row>
    <row r="1249" spans="2:6" ht="12.75">
      <c r="B1249" t="s">
        <v>482</v>
      </c>
      <c r="C1249" s="15"/>
      <c r="D1249" s="15"/>
      <c r="E1249" s="15"/>
      <c r="F1249" s="15"/>
    </row>
    <row r="1250" spans="2:7" ht="12.75">
      <c r="B1250" t="s">
        <v>1173</v>
      </c>
      <c r="C1250" s="15">
        <v>1501</v>
      </c>
      <c r="D1250" s="15">
        <v>410</v>
      </c>
      <c r="E1250" s="15">
        <v>284</v>
      </c>
      <c r="F1250" s="15">
        <v>110300</v>
      </c>
      <c r="G1250" s="15">
        <v>0.7</v>
      </c>
    </row>
    <row r="1251" spans="2:7" ht="12.75">
      <c r="B1251" t="s">
        <v>1022</v>
      </c>
      <c r="C1251" s="15">
        <v>1501</v>
      </c>
      <c r="D1251" s="15">
        <v>410</v>
      </c>
      <c r="E1251" s="15">
        <v>284</v>
      </c>
      <c r="F1251" s="15">
        <v>110700</v>
      </c>
      <c r="G1251" s="15">
        <v>8.8</v>
      </c>
    </row>
    <row r="1252" spans="2:6" ht="12.75">
      <c r="B1252" t="s">
        <v>1197</v>
      </c>
      <c r="C1252" s="15"/>
      <c r="D1252" s="15"/>
      <c r="E1252" s="15"/>
      <c r="F1252" s="15"/>
    </row>
    <row r="1253" spans="2:7" ht="12.75">
      <c r="B1253" t="s">
        <v>1021</v>
      </c>
      <c r="C1253" s="15">
        <v>1501</v>
      </c>
      <c r="D1253" s="15">
        <v>410</v>
      </c>
      <c r="E1253" s="15">
        <v>284</v>
      </c>
      <c r="F1253" s="15">
        <v>111000</v>
      </c>
      <c r="G1253" s="15">
        <v>15.9</v>
      </c>
    </row>
    <row r="1254" spans="3:6" ht="12.75">
      <c r="C1254" s="15"/>
      <c r="D1254" s="15"/>
      <c r="E1254" s="15"/>
      <c r="F1254" s="15"/>
    </row>
    <row r="1255" spans="1:7" ht="12.75">
      <c r="A1255" s="79" t="s">
        <v>149</v>
      </c>
      <c r="B1255" s="11" t="s">
        <v>1077</v>
      </c>
      <c r="C1255" s="18">
        <v>1701</v>
      </c>
      <c r="D1255" s="18">
        <v>430</v>
      </c>
      <c r="E1255" s="18">
        <v>302</v>
      </c>
      <c r="F1255" s="18"/>
      <c r="G1255" s="15">
        <v>49.3</v>
      </c>
    </row>
    <row r="1256" spans="2:6" ht="12.75">
      <c r="B1256" t="s">
        <v>380</v>
      </c>
      <c r="C1256" s="15"/>
      <c r="D1256" s="15"/>
      <c r="E1256" s="15"/>
      <c r="F1256" s="15"/>
    </row>
    <row r="1257" spans="2:7" ht="12.75">
      <c r="B1257" t="s">
        <v>1037</v>
      </c>
      <c r="C1257" s="15">
        <v>1701</v>
      </c>
      <c r="D1257" s="15">
        <v>430</v>
      </c>
      <c r="E1257" s="15">
        <v>301</v>
      </c>
      <c r="F1257" s="15">
        <v>110100</v>
      </c>
      <c r="G1257" s="15">
        <v>20.9</v>
      </c>
    </row>
    <row r="1258" spans="2:7" ht="12.75">
      <c r="B1258" t="s">
        <v>538</v>
      </c>
      <c r="C1258" s="15">
        <v>1701</v>
      </c>
      <c r="D1258" s="15">
        <v>430</v>
      </c>
      <c r="E1258" s="15">
        <v>301</v>
      </c>
      <c r="F1258" s="15">
        <v>110200</v>
      </c>
      <c r="G1258" s="15">
        <v>7.7</v>
      </c>
    </row>
    <row r="1259" spans="2:6" ht="12.75">
      <c r="B1259" t="s">
        <v>482</v>
      </c>
      <c r="C1259" s="15"/>
      <c r="D1259" s="15"/>
      <c r="E1259" s="15"/>
      <c r="F1259" s="15"/>
    </row>
    <row r="1260" spans="2:7" ht="12.75">
      <c r="B1260" t="s">
        <v>1173</v>
      </c>
      <c r="C1260" s="15">
        <v>1701</v>
      </c>
      <c r="D1260" s="15">
        <v>430</v>
      </c>
      <c r="E1260" s="15">
        <v>301</v>
      </c>
      <c r="F1260" s="15">
        <v>110300</v>
      </c>
      <c r="G1260" s="15">
        <v>1.6</v>
      </c>
    </row>
    <row r="1261" spans="2:7" ht="12.75">
      <c r="B1261" t="s">
        <v>1017</v>
      </c>
      <c r="C1261" s="15">
        <v>1701</v>
      </c>
      <c r="D1261" s="15">
        <v>430</v>
      </c>
      <c r="E1261" s="15">
        <v>301</v>
      </c>
      <c r="F1261" s="15">
        <v>110400</v>
      </c>
      <c r="G1261" s="15">
        <v>0.9</v>
      </c>
    </row>
    <row r="1262" spans="2:7" ht="12.75">
      <c r="B1262" t="s">
        <v>1018</v>
      </c>
      <c r="C1262" s="15">
        <v>1701</v>
      </c>
      <c r="D1262" s="15">
        <v>430</v>
      </c>
      <c r="E1262" s="15">
        <v>301</v>
      </c>
      <c r="F1262" s="15">
        <v>110500</v>
      </c>
      <c r="G1262" s="15">
        <v>0.3</v>
      </c>
    </row>
    <row r="1263" spans="2:7" ht="12.75">
      <c r="B1263" t="s">
        <v>1022</v>
      </c>
      <c r="C1263" s="15">
        <v>1701</v>
      </c>
      <c r="D1263" s="15">
        <v>430</v>
      </c>
      <c r="E1263" s="15">
        <v>301</v>
      </c>
      <c r="F1263" s="15">
        <v>110700</v>
      </c>
      <c r="G1263" s="15">
        <v>17.2</v>
      </c>
    </row>
    <row r="1264" spans="2:6" ht="12.75">
      <c r="B1264" t="s">
        <v>479</v>
      </c>
      <c r="C1264" s="15"/>
      <c r="D1264" s="15"/>
      <c r="E1264" s="15"/>
      <c r="F1264" s="15"/>
    </row>
    <row r="1265" spans="2:7" ht="12.75">
      <c r="B1265" t="s">
        <v>633</v>
      </c>
      <c r="C1265" s="15">
        <v>1701</v>
      </c>
      <c r="D1265" s="15">
        <v>430</v>
      </c>
      <c r="E1265" s="15">
        <v>301</v>
      </c>
      <c r="F1265" s="15">
        <v>111000</v>
      </c>
      <c r="G1265" s="15">
        <v>0.7</v>
      </c>
    </row>
    <row r="1266" spans="3:7" ht="12.75">
      <c r="C1266" s="15"/>
      <c r="D1266" s="15"/>
      <c r="E1266" s="15"/>
      <c r="F1266" s="15"/>
      <c r="G1266" s="15"/>
    </row>
    <row r="1267" spans="1:7" s="11" customFormat="1" ht="12.75">
      <c r="A1267" s="11" t="s">
        <v>1110</v>
      </c>
      <c r="B1267" s="11" t="s">
        <v>644</v>
      </c>
      <c r="C1267" s="18">
        <v>3004</v>
      </c>
      <c r="D1267" s="18">
        <v>515</v>
      </c>
      <c r="E1267" s="18">
        <v>397</v>
      </c>
      <c r="F1267" s="18"/>
      <c r="G1267" s="18">
        <v>1</v>
      </c>
    </row>
    <row r="1268" spans="2:7" ht="12.75">
      <c r="B1268" t="s">
        <v>1285</v>
      </c>
      <c r="C1268" s="15"/>
      <c r="D1268" s="15"/>
      <c r="E1268" s="15"/>
      <c r="F1268" s="15"/>
      <c r="G1268" s="15"/>
    </row>
    <row r="1269" spans="2:7" ht="12.75">
      <c r="B1269" t="s">
        <v>150</v>
      </c>
      <c r="C1269" s="15"/>
      <c r="D1269" s="15"/>
      <c r="E1269" s="15"/>
      <c r="F1269" s="15"/>
      <c r="G1269" s="15"/>
    </row>
    <row r="1270" spans="2:7" ht="12.75">
      <c r="B1270" t="s">
        <v>506</v>
      </c>
      <c r="C1270" s="15">
        <v>3004</v>
      </c>
      <c r="D1270" s="15">
        <v>515</v>
      </c>
      <c r="E1270" s="15">
        <v>397</v>
      </c>
      <c r="F1270" s="15">
        <v>111040</v>
      </c>
      <c r="G1270" s="15">
        <v>1</v>
      </c>
    </row>
    <row r="1271" spans="3:7" ht="12.75">
      <c r="C1271" s="15"/>
      <c r="D1271" s="15"/>
      <c r="E1271" s="15"/>
      <c r="F1271" s="15"/>
      <c r="G1271" s="15"/>
    </row>
    <row r="1272" spans="1:7" ht="12.75">
      <c r="A1272" s="11" t="s">
        <v>436</v>
      </c>
      <c r="B1272" s="11" t="s">
        <v>429</v>
      </c>
      <c r="C1272" s="18"/>
      <c r="D1272" s="18"/>
      <c r="E1272" s="18"/>
      <c r="F1272" s="18"/>
      <c r="G1272">
        <v>6203.7</v>
      </c>
    </row>
    <row r="1273" spans="1:7" ht="12.75">
      <c r="A1273" s="11" t="s">
        <v>438</v>
      </c>
      <c r="B1273" s="11" t="s">
        <v>1244</v>
      </c>
      <c r="C1273" s="18" t="s">
        <v>1175</v>
      </c>
      <c r="D1273" s="18" t="s">
        <v>1176</v>
      </c>
      <c r="E1273" s="18" t="s">
        <v>99</v>
      </c>
      <c r="F1273" s="18"/>
      <c r="G1273">
        <v>198.1</v>
      </c>
    </row>
    <row r="1274" spans="2:6" ht="12.75">
      <c r="B1274" t="s">
        <v>380</v>
      </c>
      <c r="C1274" s="15"/>
      <c r="D1274" s="15"/>
      <c r="E1274" s="15"/>
      <c r="F1274" s="15"/>
    </row>
    <row r="1275" spans="2:7" ht="12.75">
      <c r="B1275" t="s">
        <v>1037</v>
      </c>
      <c r="C1275" s="15" t="s">
        <v>1175</v>
      </c>
      <c r="D1275" s="15" t="s">
        <v>1176</v>
      </c>
      <c r="E1275" s="15" t="s">
        <v>99</v>
      </c>
      <c r="F1275" s="15">
        <v>110100</v>
      </c>
      <c r="G1275">
        <v>116.3</v>
      </c>
    </row>
    <row r="1276" spans="2:7" ht="12.75">
      <c r="B1276" t="s">
        <v>538</v>
      </c>
      <c r="C1276" s="15" t="s">
        <v>1175</v>
      </c>
      <c r="D1276" s="15" t="s">
        <v>1176</v>
      </c>
      <c r="E1276" s="15" t="s">
        <v>99</v>
      </c>
      <c r="F1276" s="15">
        <v>110200</v>
      </c>
      <c r="G1276">
        <v>37.1</v>
      </c>
    </row>
    <row r="1277" spans="2:6" ht="12.75">
      <c r="B1277" t="s">
        <v>482</v>
      </c>
      <c r="C1277" s="15"/>
      <c r="D1277" s="15"/>
      <c r="E1277" s="15"/>
      <c r="F1277" s="15"/>
    </row>
    <row r="1278" spans="2:7" ht="12.75">
      <c r="B1278" t="s">
        <v>1173</v>
      </c>
      <c r="C1278" s="15" t="s">
        <v>1175</v>
      </c>
      <c r="D1278" s="15" t="s">
        <v>1176</v>
      </c>
      <c r="E1278" s="15" t="s">
        <v>99</v>
      </c>
      <c r="F1278" s="15">
        <v>110300</v>
      </c>
      <c r="G1278">
        <v>4.8</v>
      </c>
    </row>
    <row r="1279" spans="2:7" ht="12.75">
      <c r="B1279" t="s">
        <v>1017</v>
      </c>
      <c r="C1279" s="15" t="s">
        <v>1175</v>
      </c>
      <c r="D1279" s="15" t="s">
        <v>1176</v>
      </c>
      <c r="E1279" s="15" t="s">
        <v>99</v>
      </c>
      <c r="F1279" s="15">
        <v>110400</v>
      </c>
      <c r="G1279">
        <v>0.6</v>
      </c>
    </row>
    <row r="1280" spans="2:7" ht="12.75">
      <c r="B1280" t="s">
        <v>1018</v>
      </c>
      <c r="C1280" s="15" t="s">
        <v>1175</v>
      </c>
      <c r="D1280" s="15" t="s">
        <v>1176</v>
      </c>
      <c r="E1280" s="15" t="s">
        <v>99</v>
      </c>
      <c r="F1280" s="15">
        <v>110500</v>
      </c>
      <c r="G1280">
        <v>1.9</v>
      </c>
    </row>
    <row r="1281" spans="2:7" ht="12.75">
      <c r="B1281" t="s">
        <v>1019</v>
      </c>
      <c r="C1281" s="15" t="s">
        <v>1175</v>
      </c>
      <c r="D1281" s="15" t="s">
        <v>1176</v>
      </c>
      <c r="E1281" s="15" t="s">
        <v>99</v>
      </c>
      <c r="F1281" s="15">
        <v>110600</v>
      </c>
      <c r="G1281">
        <v>2.7</v>
      </c>
    </row>
    <row r="1282" spans="2:7" ht="12.75">
      <c r="B1282" t="s">
        <v>1022</v>
      </c>
      <c r="C1282" s="15" t="s">
        <v>1175</v>
      </c>
      <c r="D1282" s="15" t="s">
        <v>1176</v>
      </c>
      <c r="E1282" s="15" t="s">
        <v>99</v>
      </c>
      <c r="F1282" s="15">
        <v>110700</v>
      </c>
      <c r="G1282">
        <v>33.1</v>
      </c>
    </row>
    <row r="1283" spans="2:6" ht="12.75">
      <c r="B1283" t="s">
        <v>479</v>
      </c>
      <c r="C1283" s="15"/>
      <c r="D1283" s="15"/>
      <c r="E1283" s="15"/>
      <c r="F1283" s="15"/>
    </row>
    <row r="1284" spans="2:7" ht="12.75">
      <c r="B1284" t="s">
        <v>633</v>
      </c>
      <c r="C1284" s="15" t="s">
        <v>1175</v>
      </c>
      <c r="D1284" s="15" t="s">
        <v>1176</v>
      </c>
      <c r="E1284" s="15" t="s">
        <v>99</v>
      </c>
      <c r="F1284" s="15">
        <v>111000</v>
      </c>
      <c r="G1284">
        <v>1.6</v>
      </c>
    </row>
    <row r="1285" spans="3:6" ht="12.75">
      <c r="C1285" s="15"/>
      <c r="D1285" s="15"/>
      <c r="E1285" s="15"/>
      <c r="F1285" s="15"/>
    </row>
    <row r="1286" spans="1:7" ht="12.75">
      <c r="A1286" s="11" t="s">
        <v>439</v>
      </c>
      <c r="B1286" s="11" t="s">
        <v>173</v>
      </c>
      <c r="C1286" s="18">
        <v>1201</v>
      </c>
      <c r="D1286" s="18">
        <v>310</v>
      </c>
      <c r="E1286" s="18">
        <v>290</v>
      </c>
      <c r="F1286" s="18"/>
      <c r="G1286" s="18">
        <v>3008.7</v>
      </c>
    </row>
    <row r="1287" spans="2:6" ht="12.75">
      <c r="B1287" t="s">
        <v>380</v>
      </c>
      <c r="C1287" s="15"/>
      <c r="D1287" s="15"/>
      <c r="E1287" s="15"/>
      <c r="F1287" s="15"/>
    </row>
    <row r="1288" spans="2:7" ht="12.75">
      <c r="B1288" t="s">
        <v>90</v>
      </c>
      <c r="C1288" s="15">
        <v>1201</v>
      </c>
      <c r="D1288" s="15">
        <v>310</v>
      </c>
      <c r="E1288" s="15">
        <v>290</v>
      </c>
      <c r="F1288" s="15">
        <v>130100</v>
      </c>
      <c r="G1288" s="15">
        <v>2391.1</v>
      </c>
    </row>
    <row r="1289" spans="2:7" ht="12.75">
      <c r="B1289" t="s">
        <v>640</v>
      </c>
      <c r="C1289" s="15">
        <v>1201</v>
      </c>
      <c r="D1289" s="15">
        <v>310</v>
      </c>
      <c r="E1289" s="15">
        <v>290</v>
      </c>
      <c r="F1289" s="15">
        <v>240300</v>
      </c>
      <c r="G1289" s="15">
        <v>617.6</v>
      </c>
    </row>
    <row r="1290" spans="3:6" ht="12.75">
      <c r="C1290" s="15"/>
      <c r="D1290" s="15"/>
      <c r="E1290" s="15"/>
      <c r="F1290" s="15"/>
    </row>
    <row r="1291" spans="1:7" ht="12.75">
      <c r="A1291" s="11" t="s">
        <v>1111</v>
      </c>
      <c r="B1291" s="11" t="s">
        <v>174</v>
      </c>
      <c r="C1291" s="18">
        <v>1202</v>
      </c>
      <c r="D1291" s="18">
        <v>311</v>
      </c>
      <c r="E1291" s="18">
        <v>443</v>
      </c>
      <c r="F1291" s="18"/>
      <c r="G1291" s="18">
        <v>61.5</v>
      </c>
    </row>
    <row r="1292" spans="2:6" ht="12.75">
      <c r="B1292" t="s">
        <v>380</v>
      </c>
      <c r="C1292" s="15"/>
      <c r="D1292" s="15"/>
      <c r="E1292" s="15"/>
      <c r="F1292" s="15"/>
    </row>
    <row r="1293" spans="2:7" ht="12.75">
      <c r="B1293" t="s">
        <v>90</v>
      </c>
      <c r="C1293" s="15">
        <v>1202</v>
      </c>
      <c r="D1293" s="15">
        <v>311</v>
      </c>
      <c r="E1293" s="15">
        <v>443</v>
      </c>
      <c r="F1293" s="15">
        <v>130100</v>
      </c>
      <c r="G1293" s="15">
        <v>20.1</v>
      </c>
    </row>
    <row r="1294" spans="2:7" ht="12.75">
      <c r="B1294" t="s">
        <v>640</v>
      </c>
      <c r="C1294" s="15">
        <v>1202</v>
      </c>
      <c r="D1294" s="15">
        <v>311</v>
      </c>
      <c r="E1294" s="15">
        <v>443</v>
      </c>
      <c r="F1294" s="15">
        <v>240300</v>
      </c>
      <c r="G1294" s="15">
        <v>41.4</v>
      </c>
    </row>
    <row r="1295" spans="3:6" ht="12.75">
      <c r="C1295" s="15"/>
      <c r="D1295" s="15"/>
      <c r="E1295" s="15"/>
      <c r="F1295" s="15"/>
    </row>
    <row r="1296" spans="1:7" ht="12.75">
      <c r="A1296" s="11" t="s">
        <v>1112</v>
      </c>
      <c r="B1296" s="11" t="s">
        <v>1078</v>
      </c>
      <c r="C1296" s="15">
        <v>1401</v>
      </c>
      <c r="D1296" s="15">
        <v>400</v>
      </c>
      <c r="E1296" s="15">
        <v>259</v>
      </c>
      <c r="F1296" s="15"/>
      <c r="G1296" s="15">
        <v>407.4</v>
      </c>
    </row>
    <row r="1297" spans="2:6" ht="12.75">
      <c r="B1297" t="s">
        <v>380</v>
      </c>
      <c r="C1297" s="15"/>
      <c r="D1297" s="15"/>
      <c r="E1297" s="15"/>
      <c r="F1297" s="15"/>
    </row>
    <row r="1298" spans="2:7" ht="12.75">
      <c r="B1298" t="s">
        <v>1037</v>
      </c>
      <c r="C1298" s="15">
        <v>1401</v>
      </c>
      <c r="D1298" s="15">
        <v>400</v>
      </c>
      <c r="E1298" s="15">
        <v>259</v>
      </c>
      <c r="F1298" s="15">
        <v>110100</v>
      </c>
      <c r="G1298" s="15">
        <v>126.8</v>
      </c>
    </row>
    <row r="1299" spans="2:7" ht="12.75">
      <c r="B1299" t="s">
        <v>538</v>
      </c>
      <c r="C1299" s="15">
        <v>1401</v>
      </c>
      <c r="D1299" s="15">
        <v>400</v>
      </c>
      <c r="E1299" s="15">
        <v>259</v>
      </c>
      <c r="F1299" s="15">
        <v>110200</v>
      </c>
      <c r="G1299" s="15">
        <v>50.6</v>
      </c>
    </row>
    <row r="1300" spans="2:6" ht="12.75">
      <c r="B1300" t="s">
        <v>482</v>
      </c>
      <c r="C1300" s="15"/>
      <c r="D1300" s="15"/>
      <c r="E1300" s="15"/>
      <c r="F1300" s="15"/>
    </row>
    <row r="1301" spans="2:7" ht="12.75">
      <c r="B1301" t="s">
        <v>1173</v>
      </c>
      <c r="C1301" s="15">
        <v>1401</v>
      </c>
      <c r="D1301" s="15">
        <v>400</v>
      </c>
      <c r="E1301" s="15">
        <v>259</v>
      </c>
      <c r="F1301" s="15">
        <v>110300</v>
      </c>
      <c r="G1301" s="15">
        <v>36.5</v>
      </c>
    </row>
    <row r="1302" spans="2:7" ht="12.75">
      <c r="B1302" t="s">
        <v>1017</v>
      </c>
      <c r="C1302" s="15">
        <v>1401</v>
      </c>
      <c r="D1302" s="15">
        <v>400</v>
      </c>
      <c r="E1302" s="15">
        <v>259</v>
      </c>
      <c r="F1302" s="15">
        <v>110400</v>
      </c>
      <c r="G1302" s="15">
        <v>0.8</v>
      </c>
    </row>
    <row r="1303" spans="2:7" ht="12.75">
      <c r="B1303" t="s">
        <v>1018</v>
      </c>
      <c r="C1303" s="15">
        <v>1401</v>
      </c>
      <c r="D1303" s="15">
        <v>400</v>
      </c>
      <c r="E1303" s="15">
        <v>259</v>
      </c>
      <c r="F1303" s="15">
        <v>110500</v>
      </c>
      <c r="G1303" s="15">
        <v>2.1</v>
      </c>
    </row>
    <row r="1304" spans="2:7" ht="12.75">
      <c r="B1304" t="s">
        <v>1019</v>
      </c>
      <c r="C1304" s="15">
        <v>1401</v>
      </c>
      <c r="D1304" s="15">
        <v>400</v>
      </c>
      <c r="E1304" s="15">
        <v>259</v>
      </c>
      <c r="F1304" s="15">
        <v>110600</v>
      </c>
      <c r="G1304" s="15">
        <v>0.8</v>
      </c>
    </row>
    <row r="1305" spans="2:7" ht="12.75">
      <c r="B1305" t="s">
        <v>1022</v>
      </c>
      <c r="C1305" s="15">
        <v>1401</v>
      </c>
      <c r="D1305" s="15">
        <v>400</v>
      </c>
      <c r="E1305" s="15">
        <v>259</v>
      </c>
      <c r="F1305" s="15">
        <v>110700</v>
      </c>
      <c r="G1305" s="15">
        <v>175.5</v>
      </c>
    </row>
    <row r="1306" spans="2:6" ht="12.75">
      <c r="B1306" t="s">
        <v>479</v>
      </c>
      <c r="C1306" s="15"/>
      <c r="D1306" s="15"/>
      <c r="E1306" s="15"/>
      <c r="F1306" s="15"/>
    </row>
    <row r="1307" spans="2:7" ht="12.75">
      <c r="B1307" t="s">
        <v>633</v>
      </c>
      <c r="C1307" s="15">
        <v>1401</v>
      </c>
      <c r="D1307" s="15">
        <v>400</v>
      </c>
      <c r="E1307" s="15">
        <v>259</v>
      </c>
      <c r="F1307" s="15">
        <v>111000</v>
      </c>
      <c r="G1307" s="15">
        <v>8</v>
      </c>
    </row>
    <row r="1308" spans="2:7" ht="12.75">
      <c r="B1308" t="s">
        <v>1023</v>
      </c>
      <c r="C1308" s="15">
        <v>1401</v>
      </c>
      <c r="D1308" s="15">
        <v>400</v>
      </c>
      <c r="E1308" s="15">
        <v>259</v>
      </c>
      <c r="F1308" s="15">
        <v>130300</v>
      </c>
      <c r="G1308" s="15">
        <v>6.3</v>
      </c>
    </row>
    <row r="1309" spans="3:7" ht="12.75">
      <c r="C1309" s="15"/>
      <c r="D1309" s="15"/>
      <c r="E1309" s="15"/>
      <c r="F1309" s="15"/>
      <c r="G1309" s="15"/>
    </row>
    <row r="1310" spans="1:7" ht="12.75">
      <c r="A1310" s="11" t="s">
        <v>1113</v>
      </c>
      <c r="B1310" s="11" t="s">
        <v>92</v>
      </c>
      <c r="C1310" s="18">
        <v>1402</v>
      </c>
      <c r="D1310" s="18">
        <v>401</v>
      </c>
      <c r="E1310" s="18">
        <v>260</v>
      </c>
      <c r="F1310" s="18"/>
      <c r="G1310" s="15">
        <v>1500.7</v>
      </c>
    </row>
    <row r="1311" spans="2:6" ht="12.75">
      <c r="B1311" t="s">
        <v>380</v>
      </c>
      <c r="C1311" s="15"/>
      <c r="D1311" s="15"/>
      <c r="E1311" s="15"/>
      <c r="F1311" s="15"/>
    </row>
    <row r="1312" spans="2:7" ht="12.75">
      <c r="B1312" t="s">
        <v>1037</v>
      </c>
      <c r="C1312" s="15">
        <v>1402</v>
      </c>
      <c r="D1312" s="15">
        <v>401</v>
      </c>
      <c r="E1312" s="15">
        <v>260</v>
      </c>
      <c r="F1312" s="15">
        <v>110100</v>
      </c>
      <c r="G1312" s="15">
        <v>714.4</v>
      </c>
    </row>
    <row r="1313" spans="2:7" ht="12.75">
      <c r="B1313" t="s">
        <v>538</v>
      </c>
      <c r="C1313" s="15">
        <v>1402</v>
      </c>
      <c r="D1313" s="15">
        <v>401</v>
      </c>
      <c r="E1313" s="15">
        <v>260</v>
      </c>
      <c r="F1313" s="15">
        <v>110200</v>
      </c>
      <c r="G1313" s="15">
        <v>252.4</v>
      </c>
    </row>
    <row r="1314" spans="2:6" ht="12.75">
      <c r="B1314" t="s">
        <v>482</v>
      </c>
      <c r="C1314" s="15"/>
      <c r="D1314" s="15"/>
      <c r="E1314" s="15"/>
      <c r="F1314" s="15"/>
    </row>
    <row r="1315" spans="2:7" ht="12.75">
      <c r="B1315" t="s">
        <v>1173</v>
      </c>
      <c r="C1315" s="15">
        <v>1402</v>
      </c>
      <c r="D1315" s="15">
        <v>401</v>
      </c>
      <c r="E1315" s="15">
        <v>260</v>
      </c>
      <c r="F1315" s="15">
        <v>110300</v>
      </c>
      <c r="G1315" s="15">
        <v>25</v>
      </c>
    </row>
    <row r="1316" spans="2:7" ht="12.75">
      <c r="B1316" t="s">
        <v>1017</v>
      </c>
      <c r="C1316" s="15">
        <v>1402</v>
      </c>
      <c r="D1316" s="15">
        <v>401</v>
      </c>
      <c r="E1316" s="15">
        <v>260</v>
      </c>
      <c r="F1316" s="15">
        <v>110400</v>
      </c>
      <c r="G1316" s="15">
        <v>5.1</v>
      </c>
    </row>
    <row r="1317" spans="2:7" ht="12.75">
      <c r="B1317" t="s">
        <v>1018</v>
      </c>
      <c r="C1317" s="15">
        <v>1402</v>
      </c>
      <c r="D1317" s="15">
        <v>401</v>
      </c>
      <c r="E1317" s="15">
        <v>260</v>
      </c>
      <c r="F1317" s="15">
        <v>110500</v>
      </c>
      <c r="G1317" s="15">
        <v>8.3</v>
      </c>
    </row>
    <row r="1318" spans="2:7" ht="12.75">
      <c r="B1318" t="s">
        <v>1019</v>
      </c>
      <c r="C1318" s="15">
        <v>1402</v>
      </c>
      <c r="D1318" s="15">
        <v>401</v>
      </c>
      <c r="E1318" s="15">
        <v>260</v>
      </c>
      <c r="F1318" s="15">
        <v>110600</v>
      </c>
      <c r="G1318" s="15">
        <v>1.1</v>
      </c>
    </row>
    <row r="1319" spans="2:7" ht="12.75">
      <c r="B1319" t="s">
        <v>1022</v>
      </c>
      <c r="C1319" s="15">
        <v>1402</v>
      </c>
      <c r="D1319" s="15">
        <v>401</v>
      </c>
      <c r="E1319" s="15">
        <v>260</v>
      </c>
      <c r="F1319" s="15">
        <v>110700</v>
      </c>
      <c r="G1319" s="15">
        <v>219.4</v>
      </c>
    </row>
    <row r="1320" spans="2:6" ht="12.75">
      <c r="B1320" t="s">
        <v>479</v>
      </c>
      <c r="C1320" s="15"/>
      <c r="D1320" s="15"/>
      <c r="E1320" s="15"/>
      <c r="F1320" s="15"/>
    </row>
    <row r="1321" spans="2:7" ht="12.75">
      <c r="B1321" t="s">
        <v>633</v>
      </c>
      <c r="C1321" s="15">
        <v>1402</v>
      </c>
      <c r="D1321" s="15">
        <v>401</v>
      </c>
      <c r="E1321" s="15">
        <v>260</v>
      </c>
      <c r="F1321" s="15">
        <v>111000</v>
      </c>
      <c r="G1321" s="15">
        <v>189.7</v>
      </c>
    </row>
    <row r="1322" spans="2:7" ht="12.75">
      <c r="B1322" t="s">
        <v>1023</v>
      </c>
      <c r="C1322" s="15">
        <v>1402</v>
      </c>
      <c r="D1322" s="15">
        <v>401</v>
      </c>
      <c r="E1322" s="15">
        <v>260</v>
      </c>
      <c r="F1322" s="15">
        <v>130300</v>
      </c>
      <c r="G1322" s="15">
        <v>51.2</v>
      </c>
    </row>
    <row r="1323" spans="2:7" ht="12.75">
      <c r="B1323" t="s">
        <v>640</v>
      </c>
      <c r="C1323" s="15">
        <v>1402</v>
      </c>
      <c r="D1323" s="15">
        <v>401</v>
      </c>
      <c r="E1323" s="15">
        <v>260</v>
      </c>
      <c r="F1323" s="15">
        <v>240300</v>
      </c>
      <c r="G1323" s="15">
        <v>34.1</v>
      </c>
    </row>
    <row r="1324" spans="3:6" ht="12.75">
      <c r="C1324" s="15"/>
      <c r="D1324" s="15"/>
      <c r="E1324" s="15"/>
      <c r="F1324" s="15"/>
    </row>
    <row r="1325" spans="1:7" ht="12.75">
      <c r="A1325" s="11" t="s">
        <v>1114</v>
      </c>
      <c r="B1325" s="11" t="s">
        <v>585</v>
      </c>
      <c r="C1325" s="18">
        <v>1407</v>
      </c>
      <c r="D1325" s="18">
        <v>407</v>
      </c>
      <c r="E1325" s="18">
        <v>272</v>
      </c>
      <c r="F1325" s="18"/>
      <c r="G1325" s="15">
        <v>118.7</v>
      </c>
    </row>
    <row r="1326" spans="2:6" ht="12.75">
      <c r="B1326" t="s">
        <v>380</v>
      </c>
      <c r="C1326" s="15"/>
      <c r="D1326" s="15"/>
      <c r="E1326" s="15"/>
      <c r="F1326" s="15"/>
    </row>
    <row r="1327" spans="2:7" ht="12.75">
      <c r="B1327" t="s">
        <v>1037</v>
      </c>
      <c r="C1327" s="15">
        <v>1407</v>
      </c>
      <c r="D1327" s="15">
        <v>407</v>
      </c>
      <c r="E1327" s="15">
        <v>272</v>
      </c>
      <c r="F1327" s="15">
        <v>110100</v>
      </c>
      <c r="G1327" s="15">
        <v>86.4</v>
      </c>
    </row>
    <row r="1328" spans="2:7" ht="12.75">
      <c r="B1328" t="s">
        <v>538</v>
      </c>
      <c r="C1328" s="15">
        <v>1407</v>
      </c>
      <c r="D1328" s="15">
        <v>407</v>
      </c>
      <c r="E1328" s="15">
        <v>272</v>
      </c>
      <c r="F1328" s="15">
        <v>110200</v>
      </c>
      <c r="G1328" s="15">
        <v>29.6</v>
      </c>
    </row>
    <row r="1329" spans="2:7" ht="12.75">
      <c r="B1329" t="s">
        <v>482</v>
      </c>
      <c r="C1329" s="15"/>
      <c r="D1329" s="15"/>
      <c r="E1329" s="15"/>
      <c r="F1329" s="15"/>
      <c r="G1329" s="15"/>
    </row>
    <row r="1330" spans="2:7" ht="12.75">
      <c r="B1330" t="s">
        <v>1173</v>
      </c>
      <c r="C1330" s="15">
        <v>1407</v>
      </c>
      <c r="D1330" s="15">
        <v>407</v>
      </c>
      <c r="E1330" s="15">
        <v>272</v>
      </c>
      <c r="F1330" s="15">
        <v>110300</v>
      </c>
      <c r="G1330" s="15">
        <v>1</v>
      </c>
    </row>
    <row r="1331" spans="2:7" ht="12.75">
      <c r="B1331" t="s">
        <v>1018</v>
      </c>
      <c r="C1331" s="15">
        <v>1407</v>
      </c>
      <c r="D1331" s="15">
        <v>407</v>
      </c>
      <c r="E1331" s="15">
        <v>272</v>
      </c>
      <c r="F1331" s="15">
        <v>110500</v>
      </c>
      <c r="G1331" s="15">
        <v>1.2</v>
      </c>
    </row>
    <row r="1332" spans="2:7" ht="12.75">
      <c r="B1332" t="s">
        <v>1019</v>
      </c>
      <c r="C1332" s="15">
        <v>1407</v>
      </c>
      <c r="D1332" s="15">
        <v>407</v>
      </c>
      <c r="E1332" s="15">
        <v>272</v>
      </c>
      <c r="F1332" s="15">
        <v>110600</v>
      </c>
      <c r="G1332" s="15">
        <v>0.5</v>
      </c>
    </row>
    <row r="1333" spans="3:6" ht="12.75">
      <c r="C1333" s="15"/>
      <c r="D1333" s="15"/>
      <c r="E1333" s="15"/>
      <c r="F1333" s="15"/>
    </row>
    <row r="1334" spans="1:7" ht="12.75">
      <c r="A1334" s="11" t="s">
        <v>1115</v>
      </c>
      <c r="B1334" s="11" t="s">
        <v>108</v>
      </c>
      <c r="C1334" s="18">
        <v>1407</v>
      </c>
      <c r="D1334" s="18">
        <v>407</v>
      </c>
      <c r="E1334" s="18">
        <v>272</v>
      </c>
      <c r="F1334" s="18"/>
      <c r="G1334" s="15">
        <v>40.8</v>
      </c>
    </row>
    <row r="1335" spans="2:6" ht="12.75">
      <c r="B1335" t="s">
        <v>380</v>
      </c>
      <c r="C1335" s="15"/>
      <c r="D1335" s="15"/>
      <c r="E1335" s="15"/>
      <c r="F1335" s="15"/>
    </row>
    <row r="1336" spans="2:7" ht="12.75">
      <c r="B1336" t="s">
        <v>1023</v>
      </c>
      <c r="C1336" s="15">
        <v>1407</v>
      </c>
      <c r="D1336" s="15">
        <v>407</v>
      </c>
      <c r="E1336" s="15">
        <v>272</v>
      </c>
      <c r="F1336" s="15">
        <v>130300</v>
      </c>
      <c r="G1336" s="15">
        <v>40.8</v>
      </c>
    </row>
    <row r="1337" spans="3:6" ht="12.75">
      <c r="C1337" s="15"/>
      <c r="D1337" s="15"/>
      <c r="E1337" s="15"/>
      <c r="F1337" s="15"/>
    </row>
    <row r="1338" spans="1:7" ht="12.75">
      <c r="A1338" s="11" t="s">
        <v>1116</v>
      </c>
      <c r="B1338" s="11" t="s">
        <v>848</v>
      </c>
      <c r="C1338" s="15">
        <v>1501</v>
      </c>
      <c r="D1338" s="15">
        <v>410</v>
      </c>
      <c r="E1338" s="15">
        <v>280</v>
      </c>
      <c r="F1338" s="15"/>
      <c r="G1338" s="15">
        <v>191.3</v>
      </c>
    </row>
    <row r="1339" spans="2:7" ht="12.75">
      <c r="B1339" t="s">
        <v>166</v>
      </c>
      <c r="C1339" s="15">
        <v>1501</v>
      </c>
      <c r="D1339" s="15">
        <v>410</v>
      </c>
      <c r="E1339" s="15">
        <v>280</v>
      </c>
      <c r="F1339" s="15">
        <v>111000</v>
      </c>
      <c r="G1339" s="15">
        <v>18.6</v>
      </c>
    </row>
    <row r="1340" spans="2:7" ht="12.75">
      <c r="B1340" t="s">
        <v>458</v>
      </c>
      <c r="C1340" s="15">
        <v>1501</v>
      </c>
      <c r="D1340" s="15">
        <v>410</v>
      </c>
      <c r="E1340" s="15">
        <v>280</v>
      </c>
      <c r="F1340" s="15"/>
      <c r="G1340" s="15">
        <v>172.7</v>
      </c>
    </row>
    <row r="1341" spans="1:6" ht="12.75">
      <c r="A1341" t="s">
        <v>160</v>
      </c>
      <c r="B1341" t="s">
        <v>380</v>
      </c>
      <c r="C1341" s="15"/>
      <c r="D1341" s="15"/>
      <c r="E1341" s="15"/>
      <c r="F1341" s="15"/>
    </row>
    <row r="1342" spans="2:7" ht="12.75">
      <c r="B1342" t="s">
        <v>1037</v>
      </c>
      <c r="C1342" s="15">
        <v>1501</v>
      </c>
      <c r="D1342" s="15">
        <v>410</v>
      </c>
      <c r="E1342" s="15">
        <v>280</v>
      </c>
      <c r="F1342" s="15">
        <v>110100</v>
      </c>
      <c r="G1342" s="15">
        <v>33.9</v>
      </c>
    </row>
    <row r="1343" spans="2:7" ht="12.75">
      <c r="B1343" t="s">
        <v>538</v>
      </c>
      <c r="C1343" s="15">
        <v>1501</v>
      </c>
      <c r="D1343" s="15">
        <v>410</v>
      </c>
      <c r="E1343" s="15">
        <v>280</v>
      </c>
      <c r="F1343" s="15">
        <v>110200</v>
      </c>
      <c r="G1343" s="15">
        <v>13.8</v>
      </c>
    </row>
    <row r="1344" spans="2:6" ht="12.75">
      <c r="B1344" t="s">
        <v>449</v>
      </c>
      <c r="C1344" s="15"/>
      <c r="D1344" s="15"/>
      <c r="E1344" s="15"/>
      <c r="F1344" s="15"/>
    </row>
    <row r="1345" spans="2:7" ht="12.75">
      <c r="B1345" t="s">
        <v>1031</v>
      </c>
      <c r="C1345" s="15">
        <v>1501</v>
      </c>
      <c r="D1345" s="15">
        <v>410</v>
      </c>
      <c r="E1345" s="15">
        <v>280</v>
      </c>
      <c r="F1345" s="15">
        <v>110300</v>
      </c>
      <c r="G1345" s="15">
        <v>0.3</v>
      </c>
    </row>
    <row r="1346" spans="2:7" ht="12.75">
      <c r="B1346" t="s">
        <v>1019</v>
      </c>
      <c r="C1346" s="15">
        <v>1501</v>
      </c>
      <c r="D1346" s="15">
        <v>410</v>
      </c>
      <c r="E1346" s="15">
        <v>280</v>
      </c>
      <c r="F1346" s="15">
        <v>110600</v>
      </c>
      <c r="G1346" s="15">
        <v>2.2</v>
      </c>
    </row>
    <row r="1347" spans="2:7" ht="12.75">
      <c r="B1347" t="s">
        <v>505</v>
      </c>
      <c r="C1347" s="15">
        <v>1501</v>
      </c>
      <c r="D1347" s="15">
        <v>410</v>
      </c>
      <c r="E1347" s="15">
        <v>280</v>
      </c>
      <c r="F1347" s="15">
        <v>110700</v>
      </c>
      <c r="G1347" s="15">
        <v>105.5</v>
      </c>
    </row>
    <row r="1348" spans="2:6" ht="12.75">
      <c r="B1348" t="s">
        <v>479</v>
      </c>
      <c r="C1348" s="15"/>
      <c r="D1348" s="15"/>
      <c r="E1348" s="15"/>
      <c r="F1348" s="15"/>
    </row>
    <row r="1349" spans="2:7" ht="12.75">
      <c r="B1349" t="s">
        <v>633</v>
      </c>
      <c r="C1349" s="15">
        <v>1501</v>
      </c>
      <c r="D1349" s="15">
        <v>410</v>
      </c>
      <c r="E1349" s="15">
        <v>280</v>
      </c>
      <c r="F1349" s="15">
        <v>111000</v>
      </c>
      <c r="G1349" s="15">
        <v>2.7</v>
      </c>
    </row>
    <row r="1350" spans="2:7" ht="12.75">
      <c r="B1350" t="s">
        <v>640</v>
      </c>
      <c r="C1350" s="15">
        <v>1501</v>
      </c>
      <c r="D1350" s="15">
        <v>410</v>
      </c>
      <c r="E1350" s="15">
        <v>280</v>
      </c>
      <c r="F1350" s="15">
        <v>240300</v>
      </c>
      <c r="G1350" s="15">
        <v>14.3</v>
      </c>
    </row>
    <row r="1351" spans="3:6" ht="12.75">
      <c r="C1351" s="15"/>
      <c r="D1351" s="15"/>
      <c r="E1351" s="15"/>
      <c r="F1351" s="15"/>
    </row>
    <row r="1352" spans="1:7" ht="12.75">
      <c r="A1352" s="11" t="s">
        <v>943</v>
      </c>
      <c r="B1352" s="11" t="s">
        <v>175</v>
      </c>
      <c r="C1352" s="18">
        <v>1501</v>
      </c>
      <c r="D1352" s="18">
        <v>410</v>
      </c>
      <c r="E1352" s="18">
        <v>284</v>
      </c>
      <c r="F1352" s="18"/>
      <c r="G1352" s="15">
        <v>1.5</v>
      </c>
    </row>
    <row r="1353" spans="2:6" ht="12.75">
      <c r="B1353" t="s">
        <v>380</v>
      </c>
      <c r="C1353" s="15"/>
      <c r="D1353" s="15"/>
      <c r="E1353" s="15"/>
      <c r="F1353" s="15"/>
    </row>
    <row r="1354" spans="2:6" ht="12.75">
      <c r="B1354" t="s">
        <v>151</v>
      </c>
      <c r="C1354" s="15"/>
      <c r="D1354" s="15"/>
      <c r="E1354" s="15"/>
      <c r="F1354" s="15"/>
    </row>
    <row r="1355" spans="2:7" ht="12.75">
      <c r="B1355" t="s">
        <v>1031</v>
      </c>
      <c r="C1355" s="15">
        <v>1501</v>
      </c>
      <c r="D1355" s="15">
        <v>410</v>
      </c>
      <c r="E1355" s="15">
        <v>284</v>
      </c>
      <c r="F1355" s="15">
        <v>110300</v>
      </c>
      <c r="G1355" s="15">
        <v>0.2</v>
      </c>
    </row>
    <row r="1356" spans="2:7" ht="12.75">
      <c r="B1356" t="s">
        <v>1019</v>
      </c>
      <c r="C1356" s="15">
        <v>1501</v>
      </c>
      <c r="D1356" s="15">
        <v>410</v>
      </c>
      <c r="E1356" s="15">
        <v>284</v>
      </c>
      <c r="F1356" s="15">
        <v>110600</v>
      </c>
      <c r="G1356" s="15">
        <v>0.4</v>
      </c>
    </row>
    <row r="1357" spans="2:7" ht="12.75">
      <c r="B1357" t="s">
        <v>1022</v>
      </c>
      <c r="C1357" s="15">
        <v>1501</v>
      </c>
      <c r="D1357" s="15">
        <v>410</v>
      </c>
      <c r="E1357" s="15">
        <v>284</v>
      </c>
      <c r="F1357" s="15">
        <v>110700</v>
      </c>
      <c r="G1357" s="15">
        <v>0.9</v>
      </c>
    </row>
    <row r="1358" spans="3:6" ht="12.75">
      <c r="C1358" s="15"/>
      <c r="D1358" s="15"/>
      <c r="E1358" s="15"/>
      <c r="F1358" s="15"/>
    </row>
    <row r="1359" spans="1:7" ht="12.75">
      <c r="A1359" s="11" t="s">
        <v>906</v>
      </c>
      <c r="B1359" s="11" t="s">
        <v>152</v>
      </c>
      <c r="C1359" s="18">
        <v>1701</v>
      </c>
      <c r="D1359" s="18">
        <v>430</v>
      </c>
      <c r="E1359" s="18">
        <v>301</v>
      </c>
      <c r="F1359" s="18"/>
      <c r="G1359" s="15">
        <v>675</v>
      </c>
    </row>
    <row r="1360" spans="2:6" ht="12.75">
      <c r="B1360" t="s">
        <v>380</v>
      </c>
      <c r="C1360" s="15"/>
      <c r="D1360" s="15"/>
      <c r="E1360" s="15"/>
      <c r="F1360" s="15"/>
    </row>
    <row r="1361" spans="2:7" ht="12.75">
      <c r="B1361" t="s">
        <v>1037</v>
      </c>
      <c r="C1361" s="15">
        <v>1701</v>
      </c>
      <c r="D1361" s="15">
        <v>430</v>
      </c>
      <c r="E1361" s="15">
        <v>301</v>
      </c>
      <c r="F1361" s="15">
        <v>110100</v>
      </c>
      <c r="G1361" s="15">
        <v>280.2</v>
      </c>
    </row>
    <row r="1362" spans="2:7" ht="12.75">
      <c r="B1362" t="s">
        <v>538</v>
      </c>
      <c r="C1362" s="15">
        <v>1701</v>
      </c>
      <c r="D1362" s="15">
        <v>430</v>
      </c>
      <c r="E1362" s="15">
        <v>301</v>
      </c>
      <c r="F1362" s="15">
        <v>110200</v>
      </c>
      <c r="G1362" s="15">
        <v>99.8</v>
      </c>
    </row>
    <row r="1363" spans="2:6" ht="12.75">
      <c r="B1363" t="s">
        <v>449</v>
      </c>
      <c r="C1363" s="15"/>
      <c r="D1363" s="15"/>
      <c r="E1363" s="15"/>
      <c r="F1363" s="15"/>
    </row>
    <row r="1364" spans="2:7" ht="12.75">
      <c r="B1364" t="s">
        <v>1031</v>
      </c>
      <c r="C1364" s="15">
        <v>1701</v>
      </c>
      <c r="D1364" s="15">
        <v>430</v>
      </c>
      <c r="E1364" s="15">
        <v>301</v>
      </c>
      <c r="F1364" s="15">
        <v>110300</v>
      </c>
      <c r="G1364" s="15">
        <v>50.7</v>
      </c>
    </row>
    <row r="1365" spans="2:7" ht="12.75">
      <c r="B1365" t="s">
        <v>153</v>
      </c>
      <c r="C1365" s="15">
        <v>1701</v>
      </c>
      <c r="D1365" s="15">
        <v>430</v>
      </c>
      <c r="E1365" s="15">
        <v>301</v>
      </c>
      <c r="F1365" s="15">
        <v>110400</v>
      </c>
      <c r="G1365" s="15">
        <v>6.5</v>
      </c>
    </row>
    <row r="1366" spans="2:7" ht="12.75">
      <c r="B1366" t="s">
        <v>916</v>
      </c>
      <c r="C1366" s="15">
        <v>1701</v>
      </c>
      <c r="D1366" s="15">
        <v>430</v>
      </c>
      <c r="E1366" s="15">
        <v>301</v>
      </c>
      <c r="F1366" s="15">
        <v>110500</v>
      </c>
      <c r="G1366" s="15">
        <v>5.6</v>
      </c>
    </row>
    <row r="1367" spans="2:7" ht="12.75">
      <c r="B1367" t="s">
        <v>1019</v>
      </c>
      <c r="C1367" s="15">
        <v>1701</v>
      </c>
      <c r="D1367" s="15">
        <v>430</v>
      </c>
      <c r="E1367" s="15">
        <v>301</v>
      </c>
      <c r="F1367" s="15">
        <v>110600</v>
      </c>
      <c r="G1367" s="15">
        <v>1.7</v>
      </c>
    </row>
    <row r="1368" spans="2:7" ht="12.75">
      <c r="B1368" t="s">
        <v>1022</v>
      </c>
      <c r="C1368" s="15">
        <v>1701</v>
      </c>
      <c r="D1368" s="15">
        <v>430</v>
      </c>
      <c r="E1368" s="15">
        <v>301</v>
      </c>
      <c r="F1368" s="15">
        <v>110700</v>
      </c>
      <c r="G1368" s="15">
        <v>98.2</v>
      </c>
    </row>
    <row r="1369" spans="2:6" ht="12.75">
      <c r="B1369" t="s">
        <v>479</v>
      </c>
      <c r="C1369" s="15"/>
      <c r="D1369" s="15"/>
      <c r="E1369" s="15"/>
      <c r="F1369" s="15"/>
    </row>
    <row r="1370" spans="2:7" ht="12.75">
      <c r="B1370" t="s">
        <v>633</v>
      </c>
      <c r="C1370" s="15">
        <v>1701</v>
      </c>
      <c r="D1370" s="15">
        <v>430</v>
      </c>
      <c r="E1370" s="15">
        <v>301</v>
      </c>
      <c r="F1370" s="15">
        <v>111000</v>
      </c>
      <c r="G1370" s="15">
        <v>82.3</v>
      </c>
    </row>
    <row r="1371" spans="2:7" ht="12.75">
      <c r="B1371" t="s">
        <v>1023</v>
      </c>
      <c r="C1371" s="15">
        <v>1701</v>
      </c>
      <c r="D1371" s="15">
        <v>430</v>
      </c>
      <c r="E1371" s="15">
        <v>301</v>
      </c>
      <c r="F1371" s="15">
        <v>130300</v>
      </c>
      <c r="G1371" s="15">
        <v>24.4</v>
      </c>
    </row>
    <row r="1372" spans="2:7" ht="12.75">
      <c r="B1372" t="s">
        <v>640</v>
      </c>
      <c r="C1372" s="15">
        <v>1701</v>
      </c>
      <c r="D1372" s="15">
        <v>430</v>
      </c>
      <c r="E1372" s="15">
        <v>301</v>
      </c>
      <c r="F1372" s="15">
        <v>240300</v>
      </c>
      <c r="G1372" s="15">
        <v>25.6</v>
      </c>
    </row>
    <row r="1373" spans="3:6" ht="12.75">
      <c r="C1373" s="15"/>
      <c r="D1373" s="15"/>
      <c r="E1373" s="15"/>
      <c r="F1373" s="15"/>
    </row>
    <row r="1374" spans="1:7" ht="12.75">
      <c r="A1374" s="11" t="s">
        <v>440</v>
      </c>
      <c r="B1374" s="11" t="s">
        <v>437</v>
      </c>
      <c r="C1374" s="18"/>
      <c r="D1374" s="18"/>
      <c r="E1374" s="18"/>
      <c r="F1374" s="18"/>
      <c r="G1374" s="15">
        <v>1922.8</v>
      </c>
    </row>
    <row r="1375" spans="1:7" ht="12.75">
      <c r="A1375" s="11" t="s">
        <v>1117</v>
      </c>
      <c r="B1375" s="11" t="s">
        <v>1244</v>
      </c>
      <c r="C1375" s="18" t="s">
        <v>1175</v>
      </c>
      <c r="D1375" s="18" t="s">
        <v>1176</v>
      </c>
      <c r="E1375" s="18" t="s">
        <v>99</v>
      </c>
      <c r="F1375" s="18"/>
      <c r="G1375" s="15">
        <v>431.2</v>
      </c>
    </row>
    <row r="1376" spans="2:6" ht="12.75">
      <c r="B1376" t="s">
        <v>380</v>
      </c>
      <c r="C1376" s="15"/>
      <c r="D1376" s="15"/>
      <c r="E1376" s="15"/>
      <c r="F1376" s="15"/>
    </row>
    <row r="1377" spans="2:7" ht="12.75">
      <c r="B1377" t="s">
        <v>1037</v>
      </c>
      <c r="C1377" s="15" t="s">
        <v>1175</v>
      </c>
      <c r="D1377" s="15" t="s">
        <v>1176</v>
      </c>
      <c r="E1377" s="15" t="s">
        <v>99</v>
      </c>
      <c r="F1377" s="15">
        <v>110100</v>
      </c>
      <c r="G1377" s="15">
        <v>155.3</v>
      </c>
    </row>
    <row r="1378" spans="2:7" ht="12.75">
      <c r="B1378" t="s">
        <v>538</v>
      </c>
      <c r="C1378" s="15" t="s">
        <v>1175</v>
      </c>
      <c r="D1378" s="15" t="s">
        <v>1176</v>
      </c>
      <c r="E1378" s="15" t="s">
        <v>99</v>
      </c>
      <c r="F1378" s="15">
        <v>110200</v>
      </c>
      <c r="G1378" s="15">
        <v>59.2</v>
      </c>
    </row>
    <row r="1379" spans="2:6" ht="12.75">
      <c r="B1379" t="s">
        <v>449</v>
      </c>
      <c r="C1379" s="15"/>
      <c r="D1379" s="15"/>
      <c r="E1379" s="15"/>
      <c r="F1379" s="15"/>
    </row>
    <row r="1380" spans="2:7" ht="12.75">
      <c r="B1380" t="s">
        <v>1031</v>
      </c>
      <c r="C1380" s="15" t="s">
        <v>1175</v>
      </c>
      <c r="D1380" s="15" t="s">
        <v>1176</v>
      </c>
      <c r="E1380" s="15" t="s">
        <v>99</v>
      </c>
      <c r="F1380" s="15">
        <v>110300</v>
      </c>
      <c r="G1380" s="15">
        <v>15.4</v>
      </c>
    </row>
    <row r="1381" spans="2:7" ht="12.75">
      <c r="B1381" t="s">
        <v>153</v>
      </c>
      <c r="C1381" s="15" t="s">
        <v>1175</v>
      </c>
      <c r="D1381" s="15" t="s">
        <v>1176</v>
      </c>
      <c r="E1381" s="15" t="s">
        <v>99</v>
      </c>
      <c r="F1381" s="15">
        <v>110400</v>
      </c>
      <c r="G1381" s="15">
        <v>0.2</v>
      </c>
    </row>
    <row r="1382" spans="2:7" ht="12.75">
      <c r="B1382" t="s">
        <v>916</v>
      </c>
      <c r="C1382" s="15" t="s">
        <v>1175</v>
      </c>
      <c r="D1382" s="15" t="s">
        <v>1176</v>
      </c>
      <c r="E1382" s="15" t="s">
        <v>99</v>
      </c>
      <c r="F1382" s="15">
        <v>110500</v>
      </c>
      <c r="G1382" s="15">
        <v>76.8</v>
      </c>
    </row>
    <row r="1383" spans="2:7" ht="12.75">
      <c r="B1383" t="s">
        <v>1019</v>
      </c>
      <c r="C1383" s="15" t="s">
        <v>1175</v>
      </c>
      <c r="D1383" s="15" t="s">
        <v>1176</v>
      </c>
      <c r="E1383" s="15" t="s">
        <v>99</v>
      </c>
      <c r="F1383" s="15">
        <v>110600</v>
      </c>
      <c r="G1383" s="15">
        <v>14.7</v>
      </c>
    </row>
    <row r="1384" spans="2:7" ht="12.75">
      <c r="B1384" t="s">
        <v>1022</v>
      </c>
      <c r="C1384" s="15" t="s">
        <v>1175</v>
      </c>
      <c r="D1384" s="15" t="s">
        <v>1176</v>
      </c>
      <c r="E1384" s="15" t="s">
        <v>99</v>
      </c>
      <c r="F1384" s="15">
        <v>110700</v>
      </c>
      <c r="G1384" s="15">
        <v>14</v>
      </c>
    </row>
    <row r="1385" spans="2:7" ht="12.75">
      <c r="B1385" t="s">
        <v>479</v>
      </c>
      <c r="C1385" s="15"/>
      <c r="D1385" s="15"/>
      <c r="E1385" s="15"/>
      <c r="F1385" s="15"/>
      <c r="G1385" s="15"/>
    </row>
    <row r="1386" spans="2:7" ht="12.75">
      <c r="B1386" t="s">
        <v>633</v>
      </c>
      <c r="C1386" s="15" t="s">
        <v>1175</v>
      </c>
      <c r="D1386" s="15" t="s">
        <v>1176</v>
      </c>
      <c r="E1386" s="15" t="s">
        <v>99</v>
      </c>
      <c r="F1386" s="15">
        <v>111000</v>
      </c>
      <c r="G1386" s="15">
        <v>43.9</v>
      </c>
    </row>
    <row r="1387" spans="2:6" ht="12.75">
      <c r="B1387" t="s">
        <v>877</v>
      </c>
      <c r="C1387" s="15"/>
      <c r="D1387" s="15"/>
      <c r="E1387" s="15"/>
      <c r="F1387" s="15"/>
    </row>
    <row r="1388" spans="2:7" ht="12.75">
      <c r="B1388" t="s">
        <v>878</v>
      </c>
      <c r="C1388" s="15" t="s">
        <v>1175</v>
      </c>
      <c r="D1388" s="15" t="s">
        <v>1176</v>
      </c>
      <c r="E1388" s="15" t="s">
        <v>99</v>
      </c>
      <c r="F1388" s="15">
        <v>240100</v>
      </c>
      <c r="G1388" s="15">
        <v>6.2</v>
      </c>
    </row>
    <row r="1389" spans="2:7" ht="12.75">
      <c r="B1389" t="s">
        <v>208</v>
      </c>
      <c r="C1389" s="15" t="s">
        <v>1175</v>
      </c>
      <c r="D1389" s="15" t="s">
        <v>1176</v>
      </c>
      <c r="E1389" s="15" t="s">
        <v>99</v>
      </c>
      <c r="F1389" s="15">
        <v>240300</v>
      </c>
      <c r="G1389" s="15">
        <v>45.5</v>
      </c>
    </row>
    <row r="1390" spans="3:6" ht="12.75">
      <c r="C1390" s="15"/>
      <c r="D1390" s="15"/>
      <c r="E1390" s="15"/>
      <c r="F1390" s="15"/>
    </row>
    <row r="1391" spans="1:9" ht="12.75">
      <c r="A1391" s="11" t="s">
        <v>442</v>
      </c>
      <c r="B1391" s="11" t="s">
        <v>173</v>
      </c>
      <c r="C1391" s="18">
        <v>1201</v>
      </c>
      <c r="D1391" s="18">
        <v>310</v>
      </c>
      <c r="E1391" s="18">
        <v>290</v>
      </c>
      <c r="F1391" s="18"/>
      <c r="G1391" s="18">
        <v>14</v>
      </c>
      <c r="I1391" t="s">
        <v>160</v>
      </c>
    </row>
    <row r="1392" spans="2:6" ht="12.75">
      <c r="B1392" t="s">
        <v>380</v>
      </c>
      <c r="C1392" s="15"/>
      <c r="D1392" s="15"/>
      <c r="E1392" s="15"/>
      <c r="F1392" s="15"/>
    </row>
    <row r="1393" spans="2:7" ht="12.75">
      <c r="B1393" t="s">
        <v>90</v>
      </c>
      <c r="C1393" s="15">
        <v>1201</v>
      </c>
      <c r="D1393" s="15">
        <v>310</v>
      </c>
      <c r="E1393" s="15">
        <v>290</v>
      </c>
      <c r="F1393" s="15">
        <v>130100</v>
      </c>
      <c r="G1393" s="15">
        <v>14</v>
      </c>
    </row>
    <row r="1394" spans="3:6" ht="12.75">
      <c r="C1394" s="15"/>
      <c r="D1394" s="15"/>
      <c r="E1394" s="15"/>
      <c r="F1394" s="15"/>
    </row>
    <row r="1395" spans="1:7" ht="12.75">
      <c r="A1395" s="11" t="s">
        <v>1118</v>
      </c>
      <c r="B1395" s="11" t="s">
        <v>174</v>
      </c>
      <c r="C1395" s="18">
        <v>1202</v>
      </c>
      <c r="D1395" s="18">
        <v>311</v>
      </c>
      <c r="E1395" s="18">
        <v>443</v>
      </c>
      <c r="F1395" s="18"/>
      <c r="G1395" s="18">
        <v>53.9</v>
      </c>
    </row>
    <row r="1396" spans="2:6" ht="12.75">
      <c r="B1396" t="s">
        <v>380</v>
      </c>
      <c r="C1396" s="15"/>
      <c r="D1396" s="15"/>
      <c r="E1396" s="15"/>
      <c r="F1396" s="15"/>
    </row>
    <row r="1397" spans="2:7" ht="12.75">
      <c r="B1397" t="s">
        <v>90</v>
      </c>
      <c r="C1397" s="15">
        <v>1202</v>
      </c>
      <c r="D1397" s="15">
        <v>311</v>
      </c>
      <c r="E1397" s="15">
        <v>443</v>
      </c>
      <c r="F1397" s="15">
        <v>130100</v>
      </c>
      <c r="G1397" s="15">
        <v>53.9</v>
      </c>
    </row>
    <row r="1398" spans="3:6" ht="12.75">
      <c r="C1398" s="15"/>
      <c r="D1398" s="15"/>
      <c r="E1398" s="15"/>
      <c r="F1398" s="15"/>
    </row>
    <row r="1399" spans="1:7" ht="12.75">
      <c r="A1399" s="11" t="s">
        <v>1119</v>
      </c>
      <c r="B1399" s="11" t="s">
        <v>92</v>
      </c>
      <c r="C1399" s="18">
        <v>1402</v>
      </c>
      <c r="D1399" s="18">
        <v>401</v>
      </c>
      <c r="E1399" s="18">
        <v>260</v>
      </c>
      <c r="F1399" s="18"/>
      <c r="G1399" s="18">
        <v>1023.4</v>
      </c>
    </row>
    <row r="1400" spans="2:6" ht="12.75">
      <c r="B1400" t="s">
        <v>380</v>
      </c>
      <c r="C1400" s="15"/>
      <c r="D1400" s="15"/>
      <c r="E1400" s="15"/>
      <c r="F1400" s="15"/>
    </row>
    <row r="1401" spans="2:7" ht="12.75">
      <c r="B1401" t="s">
        <v>1037</v>
      </c>
      <c r="C1401" s="15">
        <v>1402</v>
      </c>
      <c r="D1401" s="15">
        <v>401</v>
      </c>
      <c r="E1401" s="15">
        <v>260</v>
      </c>
      <c r="F1401" s="15">
        <v>110100</v>
      </c>
      <c r="G1401" s="15">
        <v>566</v>
      </c>
    </row>
    <row r="1402" spans="2:7" ht="12.75">
      <c r="B1402" t="s">
        <v>538</v>
      </c>
      <c r="C1402" s="15">
        <v>1402</v>
      </c>
      <c r="D1402" s="15">
        <v>401</v>
      </c>
      <c r="E1402" s="15">
        <v>260</v>
      </c>
      <c r="F1402" s="15">
        <v>110200</v>
      </c>
      <c r="G1402" s="15">
        <v>203.9</v>
      </c>
    </row>
    <row r="1403" spans="2:6" ht="12.75">
      <c r="B1403" t="s">
        <v>449</v>
      </c>
      <c r="C1403" s="15"/>
      <c r="D1403" s="15"/>
      <c r="E1403" s="15"/>
      <c r="F1403" s="15"/>
    </row>
    <row r="1404" spans="2:7" ht="12.75">
      <c r="B1404" t="s">
        <v>1031</v>
      </c>
      <c r="C1404" s="15">
        <v>1402</v>
      </c>
      <c r="D1404" s="15">
        <v>401</v>
      </c>
      <c r="E1404" s="15">
        <v>260</v>
      </c>
      <c r="F1404" s="15">
        <v>110300</v>
      </c>
      <c r="G1404" s="15">
        <v>59.9</v>
      </c>
    </row>
    <row r="1405" spans="2:7" ht="12.75">
      <c r="B1405" t="s">
        <v>1017</v>
      </c>
      <c r="C1405" s="15">
        <v>1402</v>
      </c>
      <c r="D1405" s="15">
        <v>401</v>
      </c>
      <c r="E1405" s="15">
        <v>260</v>
      </c>
      <c r="F1405" s="15">
        <v>110400</v>
      </c>
      <c r="G1405" s="15">
        <v>2.5</v>
      </c>
    </row>
    <row r="1406" spans="2:7" ht="12.75">
      <c r="B1406" t="s">
        <v>1019</v>
      </c>
      <c r="C1406" s="15">
        <v>1402</v>
      </c>
      <c r="D1406" s="15">
        <v>401</v>
      </c>
      <c r="E1406" s="15">
        <v>260</v>
      </c>
      <c r="F1406" s="15">
        <v>110600</v>
      </c>
      <c r="G1406" s="15">
        <v>1.5</v>
      </c>
    </row>
    <row r="1407" spans="2:7" ht="12.75">
      <c r="B1407" t="s">
        <v>1022</v>
      </c>
      <c r="C1407" s="15">
        <v>1402</v>
      </c>
      <c r="D1407" s="15">
        <v>401</v>
      </c>
      <c r="E1407" s="15">
        <v>260</v>
      </c>
      <c r="F1407" s="15">
        <v>110700</v>
      </c>
      <c r="G1407" s="15">
        <v>100.3</v>
      </c>
    </row>
    <row r="1408" spans="2:6" ht="12.75">
      <c r="B1408" t="s">
        <v>479</v>
      </c>
      <c r="C1408" s="15"/>
      <c r="D1408" s="15"/>
      <c r="E1408" s="15"/>
      <c r="F1408" s="15"/>
    </row>
    <row r="1409" spans="2:7" ht="12.75">
      <c r="B1409" t="s">
        <v>633</v>
      </c>
      <c r="C1409" s="15">
        <v>1402</v>
      </c>
      <c r="D1409" s="15">
        <v>401</v>
      </c>
      <c r="E1409" s="15">
        <v>260</v>
      </c>
      <c r="F1409" s="15">
        <v>111000</v>
      </c>
      <c r="G1409" s="15">
        <v>43.1</v>
      </c>
    </row>
    <row r="1410" spans="2:7" ht="12.75">
      <c r="B1410" t="s">
        <v>1023</v>
      </c>
      <c r="C1410" s="15">
        <v>1402</v>
      </c>
      <c r="D1410" s="15">
        <v>401</v>
      </c>
      <c r="E1410" s="15">
        <v>260</v>
      </c>
      <c r="F1410" s="15">
        <v>130300</v>
      </c>
      <c r="G1410" s="15">
        <v>44.9</v>
      </c>
    </row>
    <row r="1411" spans="2:6" ht="12.75">
      <c r="B1411" t="s">
        <v>1034</v>
      </c>
      <c r="C1411" s="15"/>
      <c r="D1411" s="15"/>
      <c r="E1411" s="15"/>
      <c r="F1411" s="15"/>
    </row>
    <row r="1412" spans="2:7" ht="12.75">
      <c r="B1412" t="s">
        <v>842</v>
      </c>
      <c r="C1412" s="15">
        <v>1402</v>
      </c>
      <c r="D1412" s="15">
        <v>401</v>
      </c>
      <c r="E1412" s="15">
        <v>260</v>
      </c>
      <c r="F1412" s="15">
        <v>240100</v>
      </c>
      <c r="G1412" s="15">
        <v>1.3</v>
      </c>
    </row>
    <row r="1413" spans="3:6" ht="12.75">
      <c r="C1413" s="15"/>
      <c r="D1413" s="15"/>
      <c r="E1413" s="15"/>
      <c r="F1413" s="15"/>
    </row>
    <row r="1414" spans="1:7" ht="12.75">
      <c r="A1414" s="11" t="s">
        <v>1120</v>
      </c>
      <c r="B1414" s="11" t="s">
        <v>585</v>
      </c>
      <c r="C1414" s="18">
        <v>1407</v>
      </c>
      <c r="D1414" s="18">
        <v>407</v>
      </c>
      <c r="E1414" s="18">
        <v>272</v>
      </c>
      <c r="F1414" s="18"/>
      <c r="G1414" s="15">
        <v>74.9</v>
      </c>
    </row>
    <row r="1415" spans="2:6" ht="12.75">
      <c r="B1415" t="s">
        <v>380</v>
      </c>
      <c r="C1415" s="15"/>
      <c r="D1415" s="15"/>
      <c r="E1415" s="15"/>
      <c r="F1415" s="15"/>
    </row>
    <row r="1416" spans="2:7" ht="12.75">
      <c r="B1416" t="s">
        <v>1037</v>
      </c>
      <c r="C1416" s="15">
        <v>1407</v>
      </c>
      <c r="D1416" s="15">
        <v>407</v>
      </c>
      <c r="E1416" s="15">
        <v>272</v>
      </c>
      <c r="F1416" s="15">
        <v>110100</v>
      </c>
      <c r="G1416" s="15">
        <v>55.7</v>
      </c>
    </row>
    <row r="1417" spans="2:7" ht="12.75">
      <c r="B1417" t="s">
        <v>538</v>
      </c>
      <c r="C1417" s="15">
        <v>1407</v>
      </c>
      <c r="D1417" s="15">
        <v>407</v>
      </c>
      <c r="E1417" s="15">
        <v>272</v>
      </c>
      <c r="F1417" s="15">
        <v>110200</v>
      </c>
      <c r="G1417" s="15">
        <v>17.5</v>
      </c>
    </row>
    <row r="1418" spans="2:7" ht="12.75">
      <c r="B1418" t="s">
        <v>1019</v>
      </c>
      <c r="C1418" s="15">
        <v>1407</v>
      </c>
      <c r="D1418" s="15">
        <v>407</v>
      </c>
      <c r="E1418" s="15">
        <v>272</v>
      </c>
      <c r="F1418" s="15">
        <v>110600</v>
      </c>
      <c r="G1418" s="15">
        <v>1.7</v>
      </c>
    </row>
    <row r="1419" spans="3:6" ht="12.75">
      <c r="C1419" s="15"/>
      <c r="D1419" s="15"/>
      <c r="E1419" s="15"/>
      <c r="F1419" s="15"/>
    </row>
    <row r="1420" spans="1:7" ht="12.75">
      <c r="A1420" s="11" t="s">
        <v>1121</v>
      </c>
      <c r="B1420" s="11" t="s">
        <v>108</v>
      </c>
      <c r="C1420" s="18">
        <v>1407</v>
      </c>
      <c r="D1420" s="18">
        <v>407</v>
      </c>
      <c r="E1420" s="18">
        <v>272</v>
      </c>
      <c r="F1420" s="18"/>
      <c r="G1420" s="15">
        <v>112.5</v>
      </c>
    </row>
    <row r="1421" spans="2:6" ht="12.75">
      <c r="B1421" t="s">
        <v>380</v>
      </c>
      <c r="C1421" s="15"/>
      <c r="D1421" s="15"/>
      <c r="E1421" s="15"/>
      <c r="F1421" s="15"/>
    </row>
    <row r="1422" spans="2:7" ht="12.75">
      <c r="B1422" t="s">
        <v>1023</v>
      </c>
      <c r="C1422" s="15">
        <v>1407</v>
      </c>
      <c r="D1422" s="15">
        <v>407</v>
      </c>
      <c r="E1422" s="15">
        <v>272</v>
      </c>
      <c r="F1422" s="15">
        <v>130300</v>
      </c>
      <c r="G1422" s="15">
        <v>112.5</v>
      </c>
    </row>
    <row r="1423" spans="3:6" ht="12.75">
      <c r="C1423" s="15"/>
      <c r="D1423" s="15"/>
      <c r="E1423" s="15"/>
      <c r="F1423" s="15"/>
    </row>
    <row r="1424" spans="1:7" ht="12.75">
      <c r="A1424" s="11" t="s">
        <v>1122</v>
      </c>
      <c r="B1424" s="11" t="s">
        <v>879</v>
      </c>
      <c r="C1424" s="18">
        <v>1501</v>
      </c>
      <c r="D1424" s="18">
        <v>410</v>
      </c>
      <c r="E1424" s="18">
        <v>280</v>
      </c>
      <c r="F1424" s="18"/>
      <c r="G1424" s="18">
        <v>115.8</v>
      </c>
    </row>
    <row r="1425" spans="1:7" ht="12.75">
      <c r="A1425" s="11"/>
      <c r="B1425" s="11" t="s">
        <v>166</v>
      </c>
      <c r="C1425" s="15">
        <v>1501</v>
      </c>
      <c r="D1425" s="15">
        <v>410</v>
      </c>
      <c r="E1425" s="15">
        <v>280</v>
      </c>
      <c r="F1425" s="18"/>
      <c r="G1425" s="18">
        <v>3.1</v>
      </c>
    </row>
    <row r="1426" spans="1:7" ht="12.75">
      <c r="A1426" s="11"/>
      <c r="B1426" s="11" t="s">
        <v>8</v>
      </c>
      <c r="C1426" s="15">
        <v>1501</v>
      </c>
      <c r="D1426" s="15">
        <v>410</v>
      </c>
      <c r="E1426" s="15">
        <v>280</v>
      </c>
      <c r="F1426" s="18"/>
      <c r="G1426" s="18">
        <v>112.7</v>
      </c>
    </row>
    <row r="1427" spans="2:6" ht="12.75">
      <c r="B1427" t="s">
        <v>380</v>
      </c>
      <c r="C1427" s="15"/>
      <c r="D1427" s="15"/>
      <c r="E1427" s="15"/>
      <c r="F1427" s="15"/>
    </row>
    <row r="1428" spans="2:7" ht="12.75">
      <c r="B1428" t="s">
        <v>1037</v>
      </c>
      <c r="C1428" s="15">
        <v>1501</v>
      </c>
      <c r="D1428" s="15">
        <v>410</v>
      </c>
      <c r="E1428" s="15">
        <v>280</v>
      </c>
      <c r="F1428" s="15">
        <v>110100</v>
      </c>
      <c r="G1428" s="18">
        <v>44.6</v>
      </c>
    </row>
    <row r="1429" spans="2:7" ht="12.75">
      <c r="B1429" t="s">
        <v>538</v>
      </c>
      <c r="C1429" s="15">
        <v>1501</v>
      </c>
      <c r="D1429" s="15">
        <v>410</v>
      </c>
      <c r="E1429" s="15">
        <v>280</v>
      </c>
      <c r="F1429" s="15">
        <v>110200</v>
      </c>
      <c r="G1429" s="18">
        <v>14.6</v>
      </c>
    </row>
    <row r="1430" spans="2:7" ht="12.75">
      <c r="B1430" t="s">
        <v>449</v>
      </c>
      <c r="C1430" s="15"/>
      <c r="D1430" s="15"/>
      <c r="E1430" s="15"/>
      <c r="F1430" s="15"/>
      <c r="G1430" s="18"/>
    </row>
    <row r="1431" spans="2:7" ht="12.75">
      <c r="B1431" t="s">
        <v>1031</v>
      </c>
      <c r="C1431" s="15">
        <v>1501</v>
      </c>
      <c r="D1431" s="15">
        <v>410</v>
      </c>
      <c r="E1431" s="15">
        <v>280</v>
      </c>
      <c r="F1431" s="15">
        <v>110300</v>
      </c>
      <c r="G1431" s="18">
        <v>0.3</v>
      </c>
    </row>
    <row r="1432" spans="2:7" ht="12.75">
      <c r="B1432" t="s">
        <v>1019</v>
      </c>
      <c r="C1432" s="15">
        <v>1501</v>
      </c>
      <c r="D1432" s="15">
        <v>410</v>
      </c>
      <c r="E1432" s="15">
        <v>280</v>
      </c>
      <c r="F1432" s="15">
        <v>110600</v>
      </c>
      <c r="G1432" s="18">
        <v>2</v>
      </c>
    </row>
    <row r="1433" spans="2:7" ht="12.75">
      <c r="B1433" t="s">
        <v>1022</v>
      </c>
      <c r="C1433" s="15">
        <v>1501</v>
      </c>
      <c r="D1433" s="15">
        <v>410</v>
      </c>
      <c r="E1433" s="15">
        <v>280</v>
      </c>
      <c r="F1433" s="15">
        <v>110700</v>
      </c>
      <c r="G1433" s="18">
        <v>38.4</v>
      </c>
    </row>
    <row r="1434" spans="2:7" ht="12.75">
      <c r="B1434" t="s">
        <v>479</v>
      </c>
      <c r="C1434" s="15"/>
      <c r="D1434" s="15"/>
      <c r="E1434" s="15"/>
      <c r="F1434" s="15"/>
      <c r="G1434" s="18"/>
    </row>
    <row r="1435" spans="2:7" ht="12.75">
      <c r="B1435" t="s">
        <v>633</v>
      </c>
      <c r="C1435" s="15">
        <v>1501</v>
      </c>
      <c r="D1435" s="15">
        <v>410</v>
      </c>
      <c r="E1435" s="15">
        <v>280</v>
      </c>
      <c r="F1435" s="15">
        <v>111000</v>
      </c>
      <c r="G1435" s="18">
        <v>12.8</v>
      </c>
    </row>
    <row r="1436" spans="3:6" ht="12.75">
      <c r="C1436" s="15"/>
      <c r="D1436" s="15"/>
      <c r="E1436" s="15"/>
      <c r="F1436" s="15"/>
    </row>
    <row r="1437" spans="1:7" ht="12.75">
      <c r="A1437" s="11" t="s">
        <v>414</v>
      </c>
      <c r="B1437" s="11" t="s">
        <v>175</v>
      </c>
      <c r="C1437" s="18">
        <v>1501</v>
      </c>
      <c r="D1437" s="18">
        <v>410</v>
      </c>
      <c r="E1437" s="18">
        <v>284</v>
      </c>
      <c r="F1437" s="18"/>
      <c r="G1437" s="18">
        <v>3.3</v>
      </c>
    </row>
    <row r="1438" spans="2:6" ht="12.75">
      <c r="B1438" t="s">
        <v>380</v>
      </c>
      <c r="C1438" s="15"/>
      <c r="D1438" s="15"/>
      <c r="E1438" s="15"/>
      <c r="F1438" s="15"/>
    </row>
    <row r="1439" spans="2:7" ht="12.75">
      <c r="B1439" t="s">
        <v>1019</v>
      </c>
      <c r="C1439" s="15">
        <v>1501</v>
      </c>
      <c r="D1439" s="15">
        <v>410</v>
      </c>
      <c r="E1439" s="15">
        <v>284</v>
      </c>
      <c r="F1439" s="15">
        <v>110600</v>
      </c>
      <c r="G1439" s="15">
        <v>0.6</v>
      </c>
    </row>
    <row r="1440" spans="2:7" ht="12.75">
      <c r="B1440" t="s">
        <v>1022</v>
      </c>
      <c r="C1440" s="15">
        <v>1501</v>
      </c>
      <c r="D1440" s="15">
        <v>410</v>
      </c>
      <c r="E1440" s="15">
        <v>284</v>
      </c>
      <c r="F1440" s="15">
        <v>110700</v>
      </c>
      <c r="G1440" s="15">
        <v>0.8</v>
      </c>
    </row>
    <row r="1441" spans="2:7" ht="12.75">
      <c r="B1441" t="s">
        <v>479</v>
      </c>
      <c r="C1441" s="15"/>
      <c r="D1441" s="15"/>
      <c r="E1441" s="15"/>
      <c r="F1441" s="15"/>
      <c r="G1441" s="15"/>
    </row>
    <row r="1442" spans="2:7" ht="12.75">
      <c r="B1442" t="s">
        <v>633</v>
      </c>
      <c r="C1442" s="15">
        <v>1501</v>
      </c>
      <c r="D1442" s="15">
        <v>410</v>
      </c>
      <c r="E1442" s="15">
        <v>284</v>
      </c>
      <c r="F1442" s="15">
        <v>111000</v>
      </c>
      <c r="G1442" s="15">
        <v>1.9</v>
      </c>
    </row>
    <row r="1443" spans="3:6" ht="12.75">
      <c r="C1443" s="15"/>
      <c r="D1443" s="15"/>
      <c r="E1443" s="15"/>
      <c r="F1443" s="15"/>
    </row>
    <row r="1444" spans="1:7" ht="12.75">
      <c r="A1444" s="11" t="s">
        <v>415</v>
      </c>
      <c r="B1444" s="11" t="s">
        <v>1077</v>
      </c>
      <c r="C1444" s="18">
        <v>1701</v>
      </c>
      <c r="D1444" s="18">
        <v>430</v>
      </c>
      <c r="E1444" s="18">
        <v>302</v>
      </c>
      <c r="F1444" s="18"/>
      <c r="G1444" s="15">
        <v>76.9</v>
      </c>
    </row>
    <row r="1445" spans="2:6" ht="12.75">
      <c r="B1445" t="s">
        <v>380</v>
      </c>
      <c r="C1445" s="15"/>
      <c r="D1445" s="15"/>
      <c r="E1445" s="15"/>
      <c r="F1445" s="15"/>
    </row>
    <row r="1446" spans="2:7" ht="12.75">
      <c r="B1446" t="s">
        <v>1037</v>
      </c>
      <c r="C1446" s="15">
        <v>1701</v>
      </c>
      <c r="D1446" s="15">
        <v>430</v>
      </c>
      <c r="E1446" s="15">
        <v>302</v>
      </c>
      <c r="F1446" s="15">
        <v>110100</v>
      </c>
      <c r="G1446" s="15">
        <v>43.1</v>
      </c>
    </row>
    <row r="1447" spans="2:7" ht="12.75">
      <c r="B1447" t="s">
        <v>538</v>
      </c>
      <c r="C1447" s="15">
        <v>1701</v>
      </c>
      <c r="D1447" s="15">
        <v>430</v>
      </c>
      <c r="E1447" s="15">
        <v>302</v>
      </c>
      <c r="F1447" s="15">
        <v>110200</v>
      </c>
      <c r="G1447" s="15">
        <v>17.8</v>
      </c>
    </row>
    <row r="1448" spans="2:6" ht="12.75">
      <c r="B1448" t="s">
        <v>449</v>
      </c>
      <c r="C1448" s="15"/>
      <c r="D1448" s="15"/>
      <c r="E1448" s="15"/>
      <c r="F1448" s="15"/>
    </row>
    <row r="1449" spans="2:7" ht="12.75">
      <c r="B1449" t="s">
        <v>1031</v>
      </c>
      <c r="C1449" s="15">
        <v>1701</v>
      </c>
      <c r="D1449" s="15">
        <v>430</v>
      </c>
      <c r="E1449" s="15">
        <v>302</v>
      </c>
      <c r="F1449" s="15">
        <v>110300</v>
      </c>
      <c r="G1449" s="15">
        <v>1.6</v>
      </c>
    </row>
    <row r="1450" spans="2:7" ht="12.75">
      <c r="B1450" t="s">
        <v>1019</v>
      </c>
      <c r="C1450" s="15">
        <v>1701</v>
      </c>
      <c r="D1450" s="15">
        <v>430</v>
      </c>
      <c r="E1450" s="15">
        <v>302</v>
      </c>
      <c r="F1450" s="15">
        <v>110600</v>
      </c>
      <c r="G1450" s="15">
        <v>0.6</v>
      </c>
    </row>
    <row r="1451" spans="2:7" ht="12.75">
      <c r="B1451" t="s">
        <v>1022</v>
      </c>
      <c r="C1451" s="15">
        <v>1701</v>
      </c>
      <c r="D1451" s="15">
        <v>430</v>
      </c>
      <c r="E1451" s="15">
        <v>302</v>
      </c>
      <c r="F1451" s="15">
        <v>110700</v>
      </c>
      <c r="G1451" s="15">
        <v>6.4</v>
      </c>
    </row>
    <row r="1452" spans="2:6" ht="12.75">
      <c r="B1452" t="s">
        <v>479</v>
      </c>
      <c r="C1452" s="15"/>
      <c r="D1452" s="15"/>
      <c r="E1452" s="15"/>
      <c r="F1452" s="15"/>
    </row>
    <row r="1453" spans="2:7" ht="12.75">
      <c r="B1453" t="s">
        <v>633</v>
      </c>
      <c r="C1453" s="15">
        <v>1701</v>
      </c>
      <c r="D1453" s="15">
        <v>430</v>
      </c>
      <c r="E1453" s="15">
        <v>302</v>
      </c>
      <c r="F1453" s="15">
        <v>111000</v>
      </c>
      <c r="G1453" s="15">
        <v>1</v>
      </c>
    </row>
    <row r="1454" spans="2:7" ht="12.75">
      <c r="B1454" t="s">
        <v>1023</v>
      </c>
      <c r="C1454" s="15">
        <v>1701</v>
      </c>
      <c r="D1454" s="15">
        <v>430</v>
      </c>
      <c r="E1454" s="15">
        <v>302</v>
      </c>
      <c r="F1454" s="15">
        <v>130300</v>
      </c>
      <c r="G1454" s="15">
        <v>6.4</v>
      </c>
    </row>
    <row r="1455" spans="3:6" ht="12.75">
      <c r="C1455" s="15"/>
      <c r="D1455" s="15"/>
      <c r="E1455" s="15"/>
      <c r="F1455" s="15"/>
    </row>
    <row r="1456" spans="1:7" s="11" customFormat="1" ht="12.75">
      <c r="A1456" s="11" t="s">
        <v>1183</v>
      </c>
      <c r="B1456" s="11" t="s">
        <v>880</v>
      </c>
      <c r="C1456" s="18">
        <v>1806</v>
      </c>
      <c r="D1456" s="18">
        <v>498</v>
      </c>
      <c r="E1456" s="18">
        <v>345</v>
      </c>
      <c r="F1456" s="18"/>
      <c r="G1456" s="18">
        <v>16.9</v>
      </c>
    </row>
    <row r="1457" spans="2:6" ht="12.75">
      <c r="B1457" t="s">
        <v>1285</v>
      </c>
      <c r="C1457" s="15"/>
      <c r="D1457" s="15"/>
      <c r="E1457" s="15"/>
      <c r="F1457" s="15"/>
    </row>
    <row r="1458" spans="2:7" ht="12.75">
      <c r="B1458" t="s">
        <v>881</v>
      </c>
      <c r="C1458" s="15">
        <v>1806</v>
      </c>
      <c r="D1458" s="15">
        <v>498</v>
      </c>
      <c r="E1458" s="15">
        <v>345</v>
      </c>
      <c r="F1458" s="15">
        <v>130300</v>
      </c>
      <c r="G1458" s="15">
        <v>16.9</v>
      </c>
    </row>
    <row r="1459" spans="3:6" ht="12.75">
      <c r="C1459" s="15"/>
      <c r="D1459" s="15"/>
      <c r="E1459" s="15"/>
      <c r="F1459" s="15"/>
    </row>
    <row r="1460" spans="1:7" ht="12.75">
      <c r="A1460" s="11" t="s">
        <v>443</v>
      </c>
      <c r="B1460" s="11" t="s">
        <v>441</v>
      </c>
      <c r="C1460" s="18"/>
      <c r="D1460" s="18"/>
      <c r="E1460" s="18"/>
      <c r="F1460" s="18"/>
      <c r="G1460" s="15">
        <v>2930.8</v>
      </c>
    </row>
    <row r="1461" spans="1:7" ht="12.75">
      <c r="A1461" s="11" t="s">
        <v>445</v>
      </c>
      <c r="B1461" s="11" t="s">
        <v>1244</v>
      </c>
      <c r="C1461" s="18" t="s">
        <v>1175</v>
      </c>
      <c r="D1461" s="18" t="s">
        <v>1176</v>
      </c>
      <c r="E1461" s="18" t="s">
        <v>99</v>
      </c>
      <c r="F1461" s="18"/>
      <c r="G1461" s="15">
        <v>180.7</v>
      </c>
    </row>
    <row r="1462" spans="2:7" ht="12.75">
      <c r="B1462" t="s">
        <v>380</v>
      </c>
      <c r="C1462" s="15"/>
      <c r="D1462" s="15"/>
      <c r="E1462" s="15"/>
      <c r="F1462" s="15"/>
      <c r="G1462" s="15"/>
    </row>
    <row r="1463" spans="2:7" ht="12.75">
      <c r="B1463" t="s">
        <v>1037</v>
      </c>
      <c r="C1463" s="15" t="s">
        <v>1175</v>
      </c>
      <c r="D1463" s="15" t="s">
        <v>1176</v>
      </c>
      <c r="E1463" s="15" t="s">
        <v>99</v>
      </c>
      <c r="F1463" s="15">
        <v>110100</v>
      </c>
      <c r="G1463" s="15">
        <v>122.9</v>
      </c>
    </row>
    <row r="1464" spans="2:7" ht="12.75">
      <c r="B1464" t="s">
        <v>538</v>
      </c>
      <c r="C1464" s="15" t="s">
        <v>1175</v>
      </c>
      <c r="D1464" s="15" t="s">
        <v>1176</v>
      </c>
      <c r="E1464" s="15" t="s">
        <v>99</v>
      </c>
      <c r="F1464" s="15">
        <v>110200</v>
      </c>
      <c r="G1464" s="15">
        <v>43.7</v>
      </c>
    </row>
    <row r="1465" spans="2:7" ht="12.75">
      <c r="B1465" t="s">
        <v>660</v>
      </c>
      <c r="C1465" s="15"/>
      <c r="D1465" s="15"/>
      <c r="E1465" s="15"/>
      <c r="F1465" s="15"/>
      <c r="G1465" s="15"/>
    </row>
    <row r="1466" spans="2:7" ht="12.75">
      <c r="B1466" t="s">
        <v>1173</v>
      </c>
      <c r="C1466" s="15" t="s">
        <v>1175</v>
      </c>
      <c r="D1466" s="15" t="s">
        <v>1176</v>
      </c>
      <c r="E1466" s="15" t="s">
        <v>99</v>
      </c>
      <c r="F1466" s="15">
        <v>110300</v>
      </c>
      <c r="G1466" s="15">
        <v>1.7</v>
      </c>
    </row>
    <row r="1467" spans="2:7" ht="12.75">
      <c r="B1467" t="s">
        <v>617</v>
      </c>
      <c r="C1467" s="15" t="s">
        <v>1175</v>
      </c>
      <c r="D1467" s="15" t="s">
        <v>1176</v>
      </c>
      <c r="E1467" s="15" t="s">
        <v>99</v>
      </c>
      <c r="F1467" s="15">
        <v>110400</v>
      </c>
      <c r="G1467" s="15">
        <v>0.6</v>
      </c>
    </row>
    <row r="1468" spans="2:7" ht="12.75">
      <c r="B1468" t="s">
        <v>787</v>
      </c>
      <c r="C1468" s="15" t="s">
        <v>1175</v>
      </c>
      <c r="D1468" s="15" t="s">
        <v>1176</v>
      </c>
      <c r="E1468" s="15" t="s">
        <v>99</v>
      </c>
      <c r="F1468" s="15">
        <v>110500</v>
      </c>
      <c r="G1468" s="15">
        <v>0.4</v>
      </c>
    </row>
    <row r="1469" spans="2:7" ht="12.75">
      <c r="B1469" t="s">
        <v>1019</v>
      </c>
      <c r="C1469" s="15" t="s">
        <v>1175</v>
      </c>
      <c r="D1469" s="15" t="s">
        <v>1176</v>
      </c>
      <c r="E1469" s="15" t="s">
        <v>99</v>
      </c>
      <c r="F1469" s="15">
        <v>110600</v>
      </c>
      <c r="G1469" s="15">
        <v>6.4</v>
      </c>
    </row>
    <row r="1470" spans="2:7" ht="12.75">
      <c r="B1470" t="s">
        <v>1022</v>
      </c>
      <c r="C1470" s="15" t="s">
        <v>1175</v>
      </c>
      <c r="D1470" s="15" t="s">
        <v>1176</v>
      </c>
      <c r="E1470" s="15" t="s">
        <v>99</v>
      </c>
      <c r="F1470" s="15">
        <v>110700</v>
      </c>
      <c r="G1470" s="15">
        <v>5</v>
      </c>
    </row>
    <row r="1471" spans="3:6" ht="12.75">
      <c r="C1471" s="15"/>
      <c r="D1471" s="15"/>
      <c r="E1471" s="15"/>
      <c r="F1471" s="15"/>
    </row>
    <row r="1472" spans="1:7" ht="12.75">
      <c r="A1472" s="11" t="s">
        <v>416</v>
      </c>
      <c r="B1472" s="11" t="s">
        <v>173</v>
      </c>
      <c r="C1472" s="18">
        <v>1201</v>
      </c>
      <c r="D1472" s="18">
        <v>310</v>
      </c>
      <c r="E1472" s="18">
        <v>290</v>
      </c>
      <c r="F1472" s="18"/>
      <c r="G1472" s="18">
        <v>1565.7</v>
      </c>
    </row>
    <row r="1473" spans="2:6" ht="12.75">
      <c r="B1473" t="s">
        <v>380</v>
      </c>
      <c r="C1473" s="15"/>
      <c r="D1473" s="15"/>
      <c r="E1473" s="15"/>
      <c r="F1473" s="15"/>
    </row>
    <row r="1474" spans="2:7" ht="12.75">
      <c r="B1474" t="s">
        <v>90</v>
      </c>
      <c r="C1474" s="15">
        <v>1201</v>
      </c>
      <c r="D1474" s="15">
        <v>310</v>
      </c>
      <c r="E1474" s="15">
        <v>290</v>
      </c>
      <c r="F1474" s="15">
        <v>130100</v>
      </c>
      <c r="G1474" s="15">
        <v>1450.9</v>
      </c>
    </row>
    <row r="1475" spans="2:7" ht="12.75">
      <c r="B1475" t="s">
        <v>640</v>
      </c>
      <c r="C1475" s="15">
        <v>1201</v>
      </c>
      <c r="D1475" s="15">
        <v>310</v>
      </c>
      <c r="E1475" s="15">
        <v>290</v>
      </c>
      <c r="F1475" s="15">
        <v>240300</v>
      </c>
      <c r="G1475" s="15">
        <v>114.8</v>
      </c>
    </row>
    <row r="1476" spans="3:6" ht="12.75">
      <c r="C1476" s="15"/>
      <c r="D1476" s="15"/>
      <c r="E1476" s="15"/>
      <c r="F1476" s="15"/>
    </row>
    <row r="1477" spans="1:7" ht="12.75">
      <c r="A1477" s="11" t="s">
        <v>417</v>
      </c>
      <c r="B1477" s="11" t="s">
        <v>174</v>
      </c>
      <c r="C1477" s="15">
        <v>1202</v>
      </c>
      <c r="D1477" s="18">
        <v>311</v>
      </c>
      <c r="E1477" s="18">
        <v>443</v>
      </c>
      <c r="F1477" s="18"/>
      <c r="G1477" s="18">
        <v>38.1</v>
      </c>
    </row>
    <row r="1478" spans="2:6" ht="12.75">
      <c r="B1478" t="s">
        <v>380</v>
      </c>
      <c r="C1478" s="15"/>
      <c r="D1478" s="15"/>
      <c r="E1478" s="15"/>
      <c r="F1478" s="15"/>
    </row>
    <row r="1479" spans="2:7" ht="12.75">
      <c r="B1479" t="s">
        <v>90</v>
      </c>
      <c r="C1479" s="15">
        <v>1202</v>
      </c>
      <c r="D1479" s="15">
        <v>311</v>
      </c>
      <c r="E1479" s="15">
        <v>443</v>
      </c>
      <c r="F1479" s="15">
        <v>130100</v>
      </c>
      <c r="G1479" s="15">
        <v>38.1</v>
      </c>
    </row>
    <row r="1480" spans="3:6" ht="12.75">
      <c r="C1480" s="15"/>
      <c r="D1480" s="15"/>
      <c r="E1480" s="15"/>
      <c r="F1480" s="15"/>
    </row>
    <row r="1481" spans="1:7" ht="12.75">
      <c r="A1481" s="11" t="s">
        <v>418</v>
      </c>
      <c r="B1481" s="11" t="s">
        <v>92</v>
      </c>
      <c r="C1481" s="18">
        <v>1402</v>
      </c>
      <c r="D1481" s="18">
        <v>401</v>
      </c>
      <c r="E1481" s="18">
        <v>260</v>
      </c>
      <c r="F1481" s="18"/>
      <c r="G1481" s="18">
        <v>769.9</v>
      </c>
    </row>
    <row r="1482" spans="2:6" ht="12.75">
      <c r="B1482" t="s">
        <v>380</v>
      </c>
      <c r="C1482" s="15"/>
      <c r="D1482" s="15"/>
      <c r="E1482" s="15"/>
      <c r="F1482" s="15"/>
    </row>
    <row r="1483" spans="2:7" ht="12.75">
      <c r="B1483" t="s">
        <v>1037</v>
      </c>
      <c r="C1483" s="15">
        <v>1402</v>
      </c>
      <c r="D1483" s="15">
        <v>401</v>
      </c>
      <c r="E1483" s="15">
        <v>260</v>
      </c>
      <c r="F1483" s="15">
        <v>110100</v>
      </c>
      <c r="G1483" s="15">
        <v>338.6</v>
      </c>
    </row>
    <row r="1484" spans="2:7" ht="12.75">
      <c r="B1484" t="s">
        <v>538</v>
      </c>
      <c r="C1484" s="15">
        <v>1402</v>
      </c>
      <c r="D1484" s="15">
        <v>401</v>
      </c>
      <c r="E1484" s="15">
        <v>260</v>
      </c>
      <c r="F1484" s="15">
        <v>110200</v>
      </c>
      <c r="G1484" s="15">
        <v>121.6</v>
      </c>
    </row>
    <row r="1485" spans="2:6" ht="12.75">
      <c r="B1485" t="s">
        <v>660</v>
      </c>
      <c r="C1485" s="15"/>
      <c r="D1485" s="15"/>
      <c r="E1485" s="15"/>
      <c r="F1485" s="15"/>
    </row>
    <row r="1486" spans="2:7" ht="12.75">
      <c r="B1486" t="s">
        <v>1173</v>
      </c>
      <c r="C1486" s="15">
        <v>1402</v>
      </c>
      <c r="D1486" s="15">
        <v>401</v>
      </c>
      <c r="E1486" s="15">
        <v>260</v>
      </c>
      <c r="F1486" s="15">
        <v>110300</v>
      </c>
      <c r="G1486" s="15">
        <v>4.3</v>
      </c>
    </row>
    <row r="1487" spans="2:7" ht="12.75">
      <c r="B1487" t="s">
        <v>617</v>
      </c>
      <c r="C1487" s="15">
        <v>1402</v>
      </c>
      <c r="D1487" s="15">
        <v>401</v>
      </c>
      <c r="E1487" s="15">
        <v>260</v>
      </c>
      <c r="F1487" s="15">
        <v>110400</v>
      </c>
      <c r="G1487" s="15">
        <v>3.2</v>
      </c>
    </row>
    <row r="1488" spans="2:7" ht="12.75">
      <c r="B1488" t="s">
        <v>787</v>
      </c>
      <c r="C1488" s="15">
        <v>1402</v>
      </c>
      <c r="D1488" s="15">
        <v>401</v>
      </c>
      <c r="E1488" s="15">
        <v>260</v>
      </c>
      <c r="F1488" s="15">
        <v>110500</v>
      </c>
      <c r="G1488" s="15">
        <v>1.9</v>
      </c>
    </row>
    <row r="1489" spans="2:7" ht="12.75">
      <c r="B1489" t="s">
        <v>1019</v>
      </c>
      <c r="C1489" s="15">
        <v>1402</v>
      </c>
      <c r="D1489" s="15">
        <v>401</v>
      </c>
      <c r="E1489" s="15">
        <v>260</v>
      </c>
      <c r="F1489" s="15">
        <v>110600</v>
      </c>
      <c r="G1489" s="15">
        <v>1.6</v>
      </c>
    </row>
    <row r="1490" spans="2:7" ht="12.75">
      <c r="B1490" t="s">
        <v>1022</v>
      </c>
      <c r="C1490" s="15">
        <v>1402</v>
      </c>
      <c r="D1490" s="15">
        <v>401</v>
      </c>
      <c r="E1490" s="15">
        <v>260</v>
      </c>
      <c r="F1490" s="15">
        <v>110700</v>
      </c>
      <c r="G1490" s="15">
        <v>156</v>
      </c>
    </row>
    <row r="1491" spans="2:6" ht="12.75">
      <c r="B1491" t="s">
        <v>647</v>
      </c>
      <c r="C1491" s="15"/>
      <c r="D1491" s="15"/>
      <c r="E1491" s="15"/>
      <c r="F1491" s="15"/>
    </row>
    <row r="1492" spans="2:7" ht="12.75">
      <c r="B1492" t="s">
        <v>506</v>
      </c>
      <c r="C1492" s="15">
        <v>1402</v>
      </c>
      <c r="D1492" s="15">
        <v>401</v>
      </c>
      <c r="E1492" s="15">
        <v>260</v>
      </c>
      <c r="F1492" s="15">
        <v>111000</v>
      </c>
      <c r="G1492" s="15">
        <v>124.2</v>
      </c>
    </row>
    <row r="1493" spans="2:7" ht="12.75">
      <c r="B1493" t="s">
        <v>1023</v>
      </c>
      <c r="C1493" s="15">
        <v>1402</v>
      </c>
      <c r="D1493" s="15">
        <v>401</v>
      </c>
      <c r="E1493" s="15">
        <v>260</v>
      </c>
      <c r="F1493" s="15">
        <v>130300</v>
      </c>
      <c r="G1493" s="15">
        <v>18.5</v>
      </c>
    </row>
    <row r="1494" spans="3:6" ht="12.75">
      <c r="C1494" s="15"/>
      <c r="D1494" s="15"/>
      <c r="E1494" s="15"/>
      <c r="F1494" s="15"/>
    </row>
    <row r="1495" spans="1:7" ht="12.75">
      <c r="A1495" s="11" t="s">
        <v>419</v>
      </c>
      <c r="B1495" s="11" t="s">
        <v>1078</v>
      </c>
      <c r="C1495" s="18">
        <v>1401</v>
      </c>
      <c r="D1495" s="18">
        <v>400</v>
      </c>
      <c r="E1495" s="18">
        <v>259</v>
      </c>
      <c r="F1495" s="18"/>
      <c r="G1495" s="15">
        <v>136.4</v>
      </c>
    </row>
    <row r="1496" spans="2:6" ht="12.75">
      <c r="B1496" t="s">
        <v>380</v>
      </c>
      <c r="C1496" s="15"/>
      <c r="D1496" s="15"/>
      <c r="E1496" s="15"/>
      <c r="F1496" s="15"/>
    </row>
    <row r="1497" spans="2:7" ht="12.75">
      <c r="B1497" t="s">
        <v>1037</v>
      </c>
      <c r="C1497" s="18">
        <v>1401</v>
      </c>
      <c r="D1497" s="18">
        <v>400</v>
      </c>
      <c r="E1497" s="18">
        <v>259</v>
      </c>
      <c r="F1497" s="15">
        <v>110100</v>
      </c>
      <c r="G1497" s="15">
        <v>67.1</v>
      </c>
    </row>
    <row r="1498" spans="2:7" ht="12.75">
      <c r="B1498" t="s">
        <v>538</v>
      </c>
      <c r="C1498" s="18">
        <v>1401</v>
      </c>
      <c r="D1498" s="18">
        <v>400</v>
      </c>
      <c r="E1498" s="18">
        <v>259</v>
      </c>
      <c r="F1498" s="15">
        <v>110200</v>
      </c>
      <c r="G1498" s="18">
        <v>24.2</v>
      </c>
    </row>
    <row r="1499" spans="2:6" ht="12.75">
      <c r="B1499" t="s">
        <v>660</v>
      </c>
      <c r="C1499" s="15"/>
      <c r="D1499" s="15"/>
      <c r="E1499" s="15"/>
      <c r="F1499" s="15"/>
    </row>
    <row r="1500" spans="2:7" ht="12.75">
      <c r="B1500" t="s">
        <v>1173</v>
      </c>
      <c r="C1500" s="18">
        <v>1401</v>
      </c>
      <c r="D1500" s="18">
        <v>400</v>
      </c>
      <c r="E1500" s="18">
        <v>259</v>
      </c>
      <c r="F1500" s="15">
        <v>110300</v>
      </c>
      <c r="G1500" s="18">
        <v>1.3</v>
      </c>
    </row>
    <row r="1501" spans="2:7" ht="12.75">
      <c r="B1501" t="s">
        <v>617</v>
      </c>
      <c r="C1501" s="18">
        <v>1401</v>
      </c>
      <c r="D1501" s="18">
        <v>400</v>
      </c>
      <c r="E1501" s="18">
        <v>259</v>
      </c>
      <c r="F1501" s="15">
        <v>110400</v>
      </c>
      <c r="G1501" s="18">
        <v>0.2</v>
      </c>
    </row>
    <row r="1502" spans="2:7" ht="12.75">
      <c r="B1502" t="s">
        <v>882</v>
      </c>
      <c r="C1502" s="18">
        <v>1401</v>
      </c>
      <c r="D1502" s="18">
        <v>400</v>
      </c>
      <c r="E1502" s="18">
        <v>259</v>
      </c>
      <c r="F1502" s="15">
        <v>110600</v>
      </c>
      <c r="G1502" s="18">
        <v>1.1</v>
      </c>
    </row>
    <row r="1503" spans="2:7" ht="12.75">
      <c r="B1503" t="s">
        <v>1022</v>
      </c>
      <c r="C1503" s="18">
        <v>1401</v>
      </c>
      <c r="D1503" s="18">
        <v>400</v>
      </c>
      <c r="E1503" s="18">
        <v>259</v>
      </c>
      <c r="F1503" s="15">
        <v>110700</v>
      </c>
      <c r="G1503" s="18">
        <v>40.2</v>
      </c>
    </row>
    <row r="1504" spans="2:7" ht="12.75">
      <c r="B1504" t="s">
        <v>1023</v>
      </c>
      <c r="C1504" s="18">
        <v>1401</v>
      </c>
      <c r="D1504" s="18">
        <v>400</v>
      </c>
      <c r="E1504" s="18">
        <v>259</v>
      </c>
      <c r="F1504" s="15">
        <v>130300</v>
      </c>
      <c r="G1504" s="18">
        <v>2.3</v>
      </c>
    </row>
    <row r="1505" spans="3:6" ht="12.75">
      <c r="C1505" s="15"/>
      <c r="D1505" s="15"/>
      <c r="E1505" s="15"/>
      <c r="F1505" s="15"/>
    </row>
    <row r="1506" spans="1:7" ht="12.75">
      <c r="A1506" s="11" t="s">
        <v>420</v>
      </c>
      <c r="B1506" s="11" t="s">
        <v>585</v>
      </c>
      <c r="C1506" s="18">
        <v>1407</v>
      </c>
      <c r="D1506" s="18">
        <v>407</v>
      </c>
      <c r="E1506" s="18">
        <v>272</v>
      </c>
      <c r="F1506" s="18"/>
      <c r="G1506" s="18">
        <v>48.6</v>
      </c>
    </row>
    <row r="1507" spans="2:6" ht="12.75">
      <c r="B1507" t="s">
        <v>380</v>
      </c>
      <c r="C1507" s="15"/>
      <c r="D1507" s="15"/>
      <c r="E1507" s="15"/>
      <c r="F1507" s="15"/>
    </row>
    <row r="1508" spans="2:7" ht="12.75">
      <c r="B1508" t="s">
        <v>1037</v>
      </c>
      <c r="C1508" s="15">
        <v>1407</v>
      </c>
      <c r="D1508" s="15">
        <v>407</v>
      </c>
      <c r="E1508" s="15">
        <v>272</v>
      </c>
      <c r="F1508" s="15">
        <v>110100</v>
      </c>
      <c r="G1508" s="18">
        <v>35.9</v>
      </c>
    </row>
    <row r="1509" spans="2:7" ht="12.75">
      <c r="B1509" t="s">
        <v>538</v>
      </c>
      <c r="C1509" s="15">
        <v>1407</v>
      </c>
      <c r="D1509" s="15">
        <v>407</v>
      </c>
      <c r="E1509" s="15">
        <v>272</v>
      </c>
      <c r="F1509" s="15">
        <v>110200</v>
      </c>
      <c r="G1509" s="15">
        <v>12.7</v>
      </c>
    </row>
    <row r="1510" spans="3:6" ht="12.75">
      <c r="C1510" s="15"/>
      <c r="D1510" s="15"/>
      <c r="E1510" s="15"/>
      <c r="F1510" s="15"/>
    </row>
    <row r="1511" spans="1:7" ht="12.75">
      <c r="A1511" s="11" t="s">
        <v>85</v>
      </c>
      <c r="B1511" s="11" t="s">
        <v>108</v>
      </c>
      <c r="C1511" s="18">
        <v>1407</v>
      </c>
      <c r="D1511" s="18">
        <v>407</v>
      </c>
      <c r="E1511" s="18">
        <v>272</v>
      </c>
      <c r="F1511" s="18"/>
      <c r="G1511" s="18">
        <v>35</v>
      </c>
    </row>
    <row r="1512" spans="2:6" ht="12.75">
      <c r="B1512" t="s">
        <v>380</v>
      </c>
      <c r="C1512" s="15"/>
      <c r="D1512" s="15"/>
      <c r="E1512" s="15"/>
      <c r="F1512" s="15"/>
    </row>
    <row r="1513" spans="2:7" ht="12.75">
      <c r="B1513" t="s">
        <v>1023</v>
      </c>
      <c r="C1513" s="15">
        <v>1407</v>
      </c>
      <c r="D1513" s="15">
        <v>407</v>
      </c>
      <c r="E1513" s="15">
        <v>272</v>
      </c>
      <c r="F1513" s="15">
        <v>130300</v>
      </c>
      <c r="G1513" s="15">
        <v>35</v>
      </c>
    </row>
    <row r="1514" spans="3:6" ht="12.75">
      <c r="C1514" s="15"/>
      <c r="D1514" s="15"/>
      <c r="E1514" s="15"/>
      <c r="F1514" s="15"/>
    </row>
    <row r="1515" spans="1:7" ht="12.75">
      <c r="A1515" s="11" t="s">
        <v>86</v>
      </c>
      <c r="B1515" s="11" t="s">
        <v>1212</v>
      </c>
      <c r="C1515" s="18">
        <v>1501</v>
      </c>
      <c r="D1515" s="18">
        <v>410</v>
      </c>
      <c r="E1515" s="18">
        <v>280</v>
      </c>
      <c r="F1515" s="18"/>
      <c r="G1515" s="18">
        <v>49.5</v>
      </c>
    </row>
    <row r="1516" spans="2:6" ht="12.75">
      <c r="B1516" t="s">
        <v>380</v>
      </c>
      <c r="C1516" s="15"/>
      <c r="D1516" s="15"/>
      <c r="E1516" s="15"/>
      <c r="F1516" s="15"/>
    </row>
    <row r="1517" spans="2:7" ht="12.75">
      <c r="B1517" t="s">
        <v>1037</v>
      </c>
      <c r="C1517" s="15">
        <v>1501</v>
      </c>
      <c r="D1517" s="15">
        <v>410</v>
      </c>
      <c r="E1517" s="15">
        <v>280</v>
      </c>
      <c r="F1517" s="15">
        <v>110100</v>
      </c>
      <c r="G1517" s="15">
        <v>22.1</v>
      </c>
    </row>
    <row r="1518" spans="2:7" ht="12.75">
      <c r="B1518" t="s">
        <v>538</v>
      </c>
      <c r="C1518" s="15">
        <v>1501</v>
      </c>
      <c r="D1518" s="15">
        <v>410</v>
      </c>
      <c r="E1518" s="15">
        <v>280</v>
      </c>
      <c r="F1518" s="15">
        <v>110200</v>
      </c>
      <c r="G1518" s="15">
        <v>7.8</v>
      </c>
    </row>
    <row r="1519" spans="2:6" ht="12.75">
      <c r="B1519" t="s">
        <v>660</v>
      </c>
      <c r="C1519" s="15"/>
      <c r="D1519" s="15"/>
      <c r="E1519" s="15"/>
      <c r="F1519" s="15"/>
    </row>
    <row r="1520" spans="2:7" ht="12.75">
      <c r="B1520" t="s">
        <v>1173</v>
      </c>
      <c r="C1520" s="15">
        <v>1501</v>
      </c>
      <c r="D1520" s="15">
        <v>410</v>
      </c>
      <c r="E1520" s="15">
        <v>280</v>
      </c>
      <c r="F1520" s="15">
        <v>110300</v>
      </c>
      <c r="G1520" s="15">
        <v>0.5</v>
      </c>
    </row>
    <row r="1521" spans="2:7" ht="12.75">
      <c r="B1521" t="s">
        <v>1019</v>
      </c>
      <c r="C1521" s="15">
        <v>1501</v>
      </c>
      <c r="D1521" s="15">
        <v>410</v>
      </c>
      <c r="E1521" s="15">
        <v>280</v>
      </c>
      <c r="F1521" s="15">
        <v>110600</v>
      </c>
      <c r="G1521" s="15">
        <v>0.8</v>
      </c>
    </row>
    <row r="1522" spans="2:7" ht="12.75">
      <c r="B1522" t="s">
        <v>1022</v>
      </c>
      <c r="C1522" s="15">
        <v>1501</v>
      </c>
      <c r="D1522" s="15">
        <v>410</v>
      </c>
      <c r="E1522" s="15">
        <v>280</v>
      </c>
      <c r="F1522" s="15">
        <v>110700</v>
      </c>
      <c r="G1522" s="15">
        <v>18.3</v>
      </c>
    </row>
    <row r="1523" spans="3:6" ht="12.75">
      <c r="C1523" s="15"/>
      <c r="D1523" s="15"/>
      <c r="E1523" s="15"/>
      <c r="F1523" s="15"/>
    </row>
    <row r="1524" spans="1:7" ht="12.75">
      <c r="A1524" s="11" t="s">
        <v>661</v>
      </c>
      <c r="B1524" s="11" t="s">
        <v>175</v>
      </c>
      <c r="C1524" s="18">
        <v>1501</v>
      </c>
      <c r="D1524" s="18">
        <v>410</v>
      </c>
      <c r="E1524" s="18">
        <v>284</v>
      </c>
      <c r="F1524" s="18"/>
      <c r="G1524" s="15">
        <v>1.3</v>
      </c>
    </row>
    <row r="1525" spans="2:6" ht="12.75">
      <c r="B1525" t="s">
        <v>380</v>
      </c>
      <c r="C1525" s="15"/>
      <c r="D1525" s="15"/>
      <c r="E1525" s="15"/>
      <c r="F1525" s="15"/>
    </row>
    <row r="1526" spans="2:6" ht="12.75">
      <c r="B1526" t="s">
        <v>883</v>
      </c>
      <c r="C1526" s="15"/>
      <c r="D1526" s="15"/>
      <c r="E1526" s="15"/>
      <c r="F1526" s="15"/>
    </row>
    <row r="1527" spans="2:7" ht="12.75">
      <c r="B1527" t="s">
        <v>1031</v>
      </c>
      <c r="C1527" s="15">
        <v>1501</v>
      </c>
      <c r="D1527" s="15">
        <v>410</v>
      </c>
      <c r="E1527" s="15">
        <v>284</v>
      </c>
      <c r="F1527" s="15">
        <v>110300</v>
      </c>
      <c r="G1527" s="15">
        <v>1.3</v>
      </c>
    </row>
    <row r="1528" spans="3:6" ht="12.75">
      <c r="C1528" s="15"/>
      <c r="D1528" s="15"/>
      <c r="E1528" s="15"/>
      <c r="F1528" s="15"/>
    </row>
    <row r="1529" spans="1:7" ht="12.75">
      <c r="A1529" s="11" t="s">
        <v>662</v>
      </c>
      <c r="B1529" s="11" t="s">
        <v>1077</v>
      </c>
      <c r="C1529" s="18">
        <v>1701</v>
      </c>
      <c r="D1529" s="18">
        <v>430</v>
      </c>
      <c r="E1529" s="18">
        <v>302</v>
      </c>
      <c r="F1529" s="18"/>
      <c r="G1529" s="18">
        <v>92.6</v>
      </c>
    </row>
    <row r="1530" spans="2:6" ht="12.75">
      <c r="B1530" t="s">
        <v>380</v>
      </c>
      <c r="C1530" s="15"/>
      <c r="D1530" s="15"/>
      <c r="E1530" s="15"/>
      <c r="F1530" s="15"/>
    </row>
    <row r="1531" spans="2:7" ht="12.75">
      <c r="B1531" t="s">
        <v>1037</v>
      </c>
      <c r="C1531" s="15">
        <v>1701</v>
      </c>
      <c r="D1531" s="15">
        <v>430</v>
      </c>
      <c r="E1531" s="15">
        <v>302</v>
      </c>
      <c r="F1531" s="15">
        <v>110100</v>
      </c>
      <c r="G1531" s="15">
        <v>35</v>
      </c>
    </row>
    <row r="1532" spans="2:7" ht="12.75">
      <c r="B1532" t="s">
        <v>538</v>
      </c>
      <c r="C1532" s="15">
        <v>1701</v>
      </c>
      <c r="D1532" s="15">
        <v>430</v>
      </c>
      <c r="E1532" s="15">
        <v>302</v>
      </c>
      <c r="F1532" s="15">
        <v>110200</v>
      </c>
      <c r="G1532" s="15">
        <v>12.5</v>
      </c>
    </row>
    <row r="1533" spans="2:6" ht="12.75">
      <c r="B1533" t="s">
        <v>660</v>
      </c>
      <c r="C1533" s="15"/>
      <c r="D1533" s="15"/>
      <c r="E1533" s="15"/>
      <c r="F1533" s="15"/>
    </row>
    <row r="1534" spans="2:7" ht="12.75">
      <c r="B1534" t="s">
        <v>1173</v>
      </c>
      <c r="C1534" s="15">
        <v>1701</v>
      </c>
      <c r="D1534" s="15">
        <v>430</v>
      </c>
      <c r="E1534" s="15">
        <v>302</v>
      </c>
      <c r="F1534" s="15">
        <v>110300</v>
      </c>
      <c r="G1534" s="15">
        <v>3.4</v>
      </c>
    </row>
    <row r="1535" spans="2:7" ht="12.75">
      <c r="B1535" t="s">
        <v>617</v>
      </c>
      <c r="C1535" s="15">
        <v>1701</v>
      </c>
      <c r="D1535" s="15">
        <v>430</v>
      </c>
      <c r="E1535" s="15">
        <v>302</v>
      </c>
      <c r="F1535" s="15">
        <v>110400</v>
      </c>
      <c r="G1535" s="15">
        <v>0.2</v>
      </c>
    </row>
    <row r="1536" spans="2:7" ht="12.75">
      <c r="B1536" t="s">
        <v>1019</v>
      </c>
      <c r="C1536" s="15">
        <v>1701</v>
      </c>
      <c r="D1536" s="15">
        <v>430</v>
      </c>
      <c r="E1536" s="15">
        <v>302</v>
      </c>
      <c r="F1536" s="15">
        <v>110600</v>
      </c>
      <c r="G1536" s="15">
        <v>0.7</v>
      </c>
    </row>
    <row r="1537" spans="2:7" ht="12.75">
      <c r="B1537" t="s">
        <v>1022</v>
      </c>
      <c r="C1537" s="15">
        <v>1701</v>
      </c>
      <c r="D1537" s="15">
        <v>430</v>
      </c>
      <c r="E1537" s="15">
        <v>302</v>
      </c>
      <c r="F1537" s="15">
        <v>110700</v>
      </c>
      <c r="G1537" s="15">
        <v>22.4</v>
      </c>
    </row>
    <row r="1538" spans="2:7" ht="12.75">
      <c r="B1538" t="s">
        <v>1023</v>
      </c>
      <c r="C1538" s="15">
        <v>1701</v>
      </c>
      <c r="D1538" s="15">
        <v>430</v>
      </c>
      <c r="E1538" s="15">
        <v>302</v>
      </c>
      <c r="F1538" s="15">
        <v>130300</v>
      </c>
      <c r="G1538" s="15">
        <v>18.4</v>
      </c>
    </row>
    <row r="1539" spans="3:7" ht="12.75">
      <c r="C1539" s="15"/>
      <c r="D1539" s="15"/>
      <c r="E1539" s="15"/>
      <c r="F1539" s="15"/>
      <c r="G1539" s="15"/>
    </row>
    <row r="1540" spans="1:7" s="11" customFormat="1" ht="12.75">
      <c r="A1540" s="11" t="s">
        <v>958</v>
      </c>
      <c r="B1540" s="11" t="s">
        <v>644</v>
      </c>
      <c r="C1540" s="18">
        <v>3004</v>
      </c>
      <c r="D1540" s="18">
        <v>515</v>
      </c>
      <c r="E1540" s="18">
        <v>397</v>
      </c>
      <c r="F1540" s="18"/>
      <c r="G1540" s="18">
        <v>13</v>
      </c>
    </row>
    <row r="1541" spans="2:7" ht="12.75">
      <c r="B1541" t="s">
        <v>1285</v>
      </c>
      <c r="C1541" s="15"/>
      <c r="D1541" s="15"/>
      <c r="E1541" s="15"/>
      <c r="F1541" s="15"/>
      <c r="G1541" s="15"/>
    </row>
    <row r="1542" spans="2:7" ht="12.75">
      <c r="B1542" t="s">
        <v>647</v>
      </c>
      <c r="C1542" s="15"/>
      <c r="D1542" s="15"/>
      <c r="E1542" s="15"/>
      <c r="F1542" s="15"/>
      <c r="G1542" s="15"/>
    </row>
    <row r="1543" spans="2:7" ht="12.75">
      <c r="B1543" t="s">
        <v>506</v>
      </c>
      <c r="C1543" s="15">
        <v>3004</v>
      </c>
      <c r="D1543" s="15">
        <v>515</v>
      </c>
      <c r="E1543" s="15">
        <v>397</v>
      </c>
      <c r="F1543" s="15">
        <v>111040</v>
      </c>
      <c r="G1543" s="15">
        <v>13</v>
      </c>
    </row>
    <row r="1544" spans="3:7" ht="12.75">
      <c r="C1544" s="15"/>
      <c r="D1544" s="15"/>
      <c r="E1544" s="15"/>
      <c r="F1544" s="15"/>
      <c r="G1544" s="15"/>
    </row>
    <row r="1545" spans="3:6" ht="12.75">
      <c r="C1545" s="15"/>
      <c r="D1545" s="15"/>
      <c r="E1545" s="15"/>
      <c r="F1545" s="15"/>
    </row>
    <row r="1546" spans="1:7" ht="12.75">
      <c r="A1546" s="11" t="s">
        <v>447</v>
      </c>
      <c r="B1546" s="11" t="s">
        <v>444</v>
      </c>
      <c r="C1546" s="18"/>
      <c r="D1546" s="18"/>
      <c r="E1546" s="18"/>
      <c r="F1546" s="18"/>
      <c r="G1546">
        <v>1063</v>
      </c>
    </row>
    <row r="1547" spans="1:7" ht="12.75">
      <c r="A1547" s="11" t="s">
        <v>884</v>
      </c>
      <c r="B1547" s="11" t="s">
        <v>665</v>
      </c>
      <c r="C1547" s="15" t="s">
        <v>1175</v>
      </c>
      <c r="D1547" s="15" t="s">
        <v>1176</v>
      </c>
      <c r="E1547" s="15" t="s">
        <v>99</v>
      </c>
      <c r="F1547" s="15"/>
      <c r="G1547">
        <v>959.2</v>
      </c>
    </row>
    <row r="1548" spans="2:6" ht="12.75">
      <c r="B1548" t="s">
        <v>380</v>
      </c>
      <c r="C1548" s="15"/>
      <c r="D1548" s="15"/>
      <c r="E1548" s="15"/>
      <c r="F1548" s="15"/>
    </row>
    <row r="1549" spans="2:7" ht="12.75">
      <c r="B1549" t="s">
        <v>1037</v>
      </c>
      <c r="C1549" s="15" t="s">
        <v>1175</v>
      </c>
      <c r="D1549" s="15" t="s">
        <v>1176</v>
      </c>
      <c r="E1549" s="15" t="s">
        <v>99</v>
      </c>
      <c r="F1549" s="15">
        <v>110100</v>
      </c>
      <c r="G1549">
        <v>581.8</v>
      </c>
    </row>
    <row r="1550" spans="2:7" ht="12.75">
      <c r="B1550" t="s">
        <v>538</v>
      </c>
      <c r="C1550" s="15" t="s">
        <v>1175</v>
      </c>
      <c r="D1550" s="15" t="s">
        <v>1176</v>
      </c>
      <c r="E1550" s="15" t="s">
        <v>99</v>
      </c>
      <c r="F1550" s="15">
        <v>110200</v>
      </c>
      <c r="G1550">
        <v>197.3</v>
      </c>
    </row>
    <row r="1551" spans="2:6" ht="12.75">
      <c r="B1551" t="s">
        <v>449</v>
      </c>
      <c r="C1551" s="15"/>
      <c r="D1551" s="15"/>
      <c r="E1551" s="15"/>
      <c r="F1551" s="15"/>
    </row>
    <row r="1552" spans="2:7" ht="12.75">
      <c r="B1552" t="s">
        <v>1031</v>
      </c>
      <c r="C1552" s="15" t="s">
        <v>1175</v>
      </c>
      <c r="D1552" s="15" t="s">
        <v>1176</v>
      </c>
      <c r="E1552" s="15" t="s">
        <v>99</v>
      </c>
      <c r="F1552" s="15">
        <v>110300</v>
      </c>
      <c r="G1552">
        <v>111</v>
      </c>
    </row>
    <row r="1553" spans="2:7" ht="12.75">
      <c r="B1553" t="s">
        <v>1017</v>
      </c>
      <c r="C1553" s="15" t="s">
        <v>1175</v>
      </c>
      <c r="D1553" s="15" t="s">
        <v>1176</v>
      </c>
      <c r="E1553" s="15" t="s">
        <v>99</v>
      </c>
      <c r="F1553" s="15">
        <v>110400</v>
      </c>
      <c r="G1553">
        <v>12</v>
      </c>
    </row>
    <row r="1554" spans="2:7" ht="12.75">
      <c r="B1554" t="s">
        <v>1019</v>
      </c>
      <c r="C1554" s="15" t="s">
        <v>1175</v>
      </c>
      <c r="D1554" s="15" t="s">
        <v>1176</v>
      </c>
      <c r="E1554" s="15" t="s">
        <v>99</v>
      </c>
      <c r="F1554" s="15">
        <v>110600</v>
      </c>
      <c r="G1554">
        <v>43.2</v>
      </c>
    </row>
    <row r="1555" spans="2:6" ht="12.75">
      <c r="B1555" t="s">
        <v>479</v>
      </c>
      <c r="C1555" s="15"/>
      <c r="D1555" s="15"/>
      <c r="E1555" s="15"/>
      <c r="F1555" s="15"/>
    </row>
    <row r="1556" spans="2:7" ht="12.75">
      <c r="B1556" t="s">
        <v>633</v>
      </c>
      <c r="C1556" s="15" t="s">
        <v>1175</v>
      </c>
      <c r="D1556" s="15" t="s">
        <v>1176</v>
      </c>
      <c r="E1556" s="15" t="s">
        <v>99</v>
      </c>
      <c r="F1556" s="15">
        <v>111000</v>
      </c>
      <c r="G1556">
        <v>13.9</v>
      </c>
    </row>
    <row r="1557" spans="3:6" ht="12.75">
      <c r="C1557" s="15"/>
      <c r="D1557" s="15"/>
      <c r="E1557" s="15"/>
      <c r="F1557" s="15"/>
    </row>
    <row r="1558" spans="1:6" s="11" customFormat="1" ht="12.75">
      <c r="A1558" s="11" t="s">
        <v>885</v>
      </c>
      <c r="B1558" s="11" t="s">
        <v>1218</v>
      </c>
      <c r="C1558" s="18"/>
      <c r="D1558" s="18"/>
      <c r="E1558" s="18"/>
      <c r="F1558" s="18"/>
    </row>
    <row r="1559" spans="2:7" ht="12.75">
      <c r="B1559" t="s">
        <v>1219</v>
      </c>
      <c r="C1559" s="15" t="s">
        <v>1257</v>
      </c>
      <c r="D1559" s="15">
        <v>342</v>
      </c>
      <c r="E1559" s="15">
        <v>397</v>
      </c>
      <c r="F1559" s="15"/>
      <c r="G1559">
        <v>12</v>
      </c>
    </row>
    <row r="1560" spans="2:6" ht="12.75">
      <c r="B1560" t="s">
        <v>1285</v>
      </c>
      <c r="C1560" s="15"/>
      <c r="D1560" s="15"/>
      <c r="E1560" s="15"/>
      <c r="F1560" s="15"/>
    </row>
    <row r="1561" spans="2:7" ht="12.75">
      <c r="B1561" t="s">
        <v>90</v>
      </c>
      <c r="C1561" s="15" t="s">
        <v>1257</v>
      </c>
      <c r="D1561" s="15">
        <v>342</v>
      </c>
      <c r="E1561" s="15">
        <v>397</v>
      </c>
      <c r="F1561" s="15">
        <v>130140</v>
      </c>
      <c r="G1561">
        <v>12</v>
      </c>
    </row>
    <row r="1562" spans="3:6" ht="12.75">
      <c r="C1562" s="15"/>
      <c r="D1562" s="15"/>
      <c r="E1562" s="15"/>
      <c r="F1562" s="15"/>
    </row>
    <row r="1563" spans="1:7" s="11" customFormat="1" ht="12.75">
      <c r="A1563" s="11" t="s">
        <v>1258</v>
      </c>
      <c r="B1563" s="11" t="s">
        <v>1259</v>
      </c>
      <c r="C1563" s="18" t="s">
        <v>1260</v>
      </c>
      <c r="D1563" s="18">
        <v>342</v>
      </c>
      <c r="E1563" s="18" t="s">
        <v>169</v>
      </c>
      <c r="F1563" s="18"/>
      <c r="G1563" s="18">
        <v>91.8</v>
      </c>
    </row>
    <row r="1564" spans="2:7" ht="12.75">
      <c r="B1564" t="s">
        <v>1285</v>
      </c>
      <c r="C1564" s="15"/>
      <c r="D1564" s="15"/>
      <c r="E1564" s="15"/>
      <c r="F1564" s="15"/>
      <c r="G1564" s="15"/>
    </row>
    <row r="1565" spans="2:7" ht="12.75">
      <c r="B1565" t="s">
        <v>537</v>
      </c>
      <c r="C1565" s="18" t="s">
        <v>1260</v>
      </c>
      <c r="D1565" s="18">
        <v>342</v>
      </c>
      <c r="E1565" s="18" t="s">
        <v>169</v>
      </c>
      <c r="F1565" s="15">
        <v>110100</v>
      </c>
      <c r="G1565" s="15">
        <v>45.7</v>
      </c>
    </row>
    <row r="1566" spans="2:7" ht="12.75">
      <c r="B1566" t="s">
        <v>538</v>
      </c>
      <c r="C1566" s="18" t="s">
        <v>1260</v>
      </c>
      <c r="D1566" s="18">
        <v>342</v>
      </c>
      <c r="E1566" s="18" t="s">
        <v>169</v>
      </c>
      <c r="F1566" s="15">
        <v>110200</v>
      </c>
      <c r="G1566" s="15">
        <v>16.5</v>
      </c>
    </row>
    <row r="1567" spans="2:7" ht="12.75">
      <c r="B1567" t="s">
        <v>449</v>
      </c>
      <c r="C1567" s="15"/>
      <c r="D1567" s="15"/>
      <c r="E1567" s="15"/>
      <c r="F1567" s="15"/>
      <c r="G1567" s="15"/>
    </row>
    <row r="1568" spans="2:7" ht="12.75">
      <c r="B1568" t="s">
        <v>1031</v>
      </c>
      <c r="C1568" s="18" t="s">
        <v>1260</v>
      </c>
      <c r="D1568" s="18">
        <v>342</v>
      </c>
      <c r="E1568" s="18" t="s">
        <v>169</v>
      </c>
      <c r="F1568" s="15">
        <v>110300</v>
      </c>
      <c r="G1568" s="15">
        <v>1.2</v>
      </c>
    </row>
    <row r="1569" spans="2:7" ht="12.75">
      <c r="B1569" t="s">
        <v>1017</v>
      </c>
      <c r="C1569" s="18" t="s">
        <v>1260</v>
      </c>
      <c r="D1569" s="18">
        <v>342</v>
      </c>
      <c r="E1569" s="18" t="s">
        <v>169</v>
      </c>
      <c r="F1569" s="15">
        <v>110400</v>
      </c>
      <c r="G1569" s="15">
        <v>1.1</v>
      </c>
    </row>
    <row r="1570" spans="2:7" ht="12.75">
      <c r="B1570" t="s">
        <v>1019</v>
      </c>
      <c r="C1570" s="18" t="s">
        <v>1260</v>
      </c>
      <c r="D1570" s="18">
        <v>342</v>
      </c>
      <c r="E1570" s="18" t="s">
        <v>169</v>
      </c>
      <c r="F1570" s="15">
        <v>110600</v>
      </c>
      <c r="G1570" s="15">
        <v>4.6</v>
      </c>
    </row>
    <row r="1571" spans="2:7" ht="12.75">
      <c r="B1571" t="s">
        <v>1022</v>
      </c>
      <c r="C1571" s="18" t="s">
        <v>1260</v>
      </c>
      <c r="D1571" s="18">
        <v>342</v>
      </c>
      <c r="E1571" s="18" t="s">
        <v>169</v>
      </c>
      <c r="F1571" s="15">
        <v>110700</v>
      </c>
      <c r="G1571" s="15">
        <v>22.2</v>
      </c>
    </row>
    <row r="1572" spans="2:7" ht="12.75">
      <c r="B1572" t="s">
        <v>479</v>
      </c>
      <c r="C1572" s="15"/>
      <c r="D1572" s="15"/>
      <c r="E1572" s="15"/>
      <c r="F1572" s="15"/>
      <c r="G1572" s="15"/>
    </row>
    <row r="1573" spans="2:7" ht="12.75">
      <c r="B1573" t="s">
        <v>633</v>
      </c>
      <c r="C1573" s="18" t="s">
        <v>1260</v>
      </c>
      <c r="D1573" s="18">
        <v>342</v>
      </c>
      <c r="E1573" s="18" t="s">
        <v>169</v>
      </c>
      <c r="F1573" s="15">
        <v>111040</v>
      </c>
      <c r="G1573" s="15">
        <v>0.5</v>
      </c>
    </row>
    <row r="1574" spans="3:6" ht="12.75">
      <c r="C1574" s="15"/>
      <c r="D1574" s="15"/>
      <c r="E1574" s="15"/>
      <c r="F1574" s="15"/>
    </row>
    <row r="1575" spans="1:7" s="11" customFormat="1" ht="12.75">
      <c r="A1575" s="11" t="s">
        <v>507</v>
      </c>
      <c r="B1575" s="11" t="s">
        <v>959</v>
      </c>
      <c r="C1575" s="18">
        <v>3004</v>
      </c>
      <c r="D1575" s="18">
        <v>515</v>
      </c>
      <c r="E1575" s="18">
        <v>397</v>
      </c>
      <c r="F1575" s="18"/>
      <c r="G1575" s="18">
        <v>421.8</v>
      </c>
    </row>
    <row r="1576" spans="2:6" ht="12.75">
      <c r="B1576" t="s">
        <v>380</v>
      </c>
      <c r="C1576" s="15"/>
      <c r="D1576" s="15"/>
      <c r="E1576" s="15"/>
      <c r="F1576" s="15"/>
    </row>
    <row r="1577" spans="2:7" ht="12.75">
      <c r="B1577" t="s">
        <v>1037</v>
      </c>
      <c r="C1577" s="15">
        <v>3004</v>
      </c>
      <c r="D1577" s="15">
        <v>515</v>
      </c>
      <c r="E1577" s="15">
        <v>397</v>
      </c>
      <c r="F1577" s="15">
        <v>110100</v>
      </c>
      <c r="G1577" s="15">
        <v>103.3</v>
      </c>
    </row>
    <row r="1578" spans="2:7" ht="12.75">
      <c r="B1578" t="s">
        <v>538</v>
      </c>
      <c r="C1578" s="15">
        <v>3004</v>
      </c>
      <c r="D1578" s="15">
        <v>515</v>
      </c>
      <c r="E1578" s="15">
        <v>397</v>
      </c>
      <c r="F1578" s="15">
        <v>110200</v>
      </c>
      <c r="G1578" s="15">
        <v>30.6</v>
      </c>
    </row>
    <row r="1579" spans="2:6" ht="12.75">
      <c r="B1579" t="s">
        <v>449</v>
      </c>
      <c r="C1579" s="15"/>
      <c r="D1579" s="15"/>
      <c r="E1579" s="15"/>
      <c r="F1579" s="15"/>
    </row>
    <row r="1580" spans="2:7" ht="12.75">
      <c r="B1580" t="s">
        <v>1031</v>
      </c>
      <c r="C1580" s="15">
        <v>3004</v>
      </c>
      <c r="D1580" s="15">
        <v>515</v>
      </c>
      <c r="E1580" s="15">
        <v>397</v>
      </c>
      <c r="F1580" s="15">
        <v>110300</v>
      </c>
      <c r="G1580" s="15">
        <v>54.5</v>
      </c>
    </row>
    <row r="1581" spans="2:7" ht="12.75">
      <c r="B1581" t="s">
        <v>1017</v>
      </c>
      <c r="C1581" s="15">
        <v>3004</v>
      </c>
      <c r="D1581" s="15">
        <v>515</v>
      </c>
      <c r="E1581" s="15">
        <v>397</v>
      </c>
      <c r="F1581" s="15">
        <v>110400</v>
      </c>
      <c r="G1581" s="15">
        <v>5.5</v>
      </c>
    </row>
    <row r="1582" spans="2:7" ht="12.75">
      <c r="B1582" t="s">
        <v>1019</v>
      </c>
      <c r="C1582" s="15">
        <v>3004</v>
      </c>
      <c r="D1582" s="15">
        <v>515</v>
      </c>
      <c r="E1582" s="15">
        <v>397</v>
      </c>
      <c r="F1582" s="15">
        <v>110600</v>
      </c>
      <c r="G1582" s="15">
        <v>36.8</v>
      </c>
    </row>
    <row r="1583" spans="2:7" ht="12.75">
      <c r="B1583" t="s">
        <v>1261</v>
      </c>
      <c r="C1583" s="15">
        <v>3004</v>
      </c>
      <c r="D1583" s="15">
        <v>515</v>
      </c>
      <c r="E1583" s="15">
        <v>397</v>
      </c>
      <c r="F1583" s="15">
        <v>110700</v>
      </c>
      <c r="G1583" s="15">
        <v>55.6</v>
      </c>
    </row>
    <row r="1584" spans="2:7" ht="12.75">
      <c r="B1584" t="s">
        <v>787</v>
      </c>
      <c r="C1584" s="15">
        <v>3004</v>
      </c>
      <c r="D1584" s="15">
        <v>515</v>
      </c>
      <c r="E1584" s="15">
        <v>397</v>
      </c>
      <c r="F1584" s="15">
        <v>110500</v>
      </c>
      <c r="G1584" s="15">
        <v>52.6</v>
      </c>
    </row>
    <row r="1585" spans="2:6" ht="12.75">
      <c r="B1585" t="s">
        <v>479</v>
      </c>
      <c r="C1585" s="15"/>
      <c r="D1585" s="15"/>
      <c r="E1585" s="15"/>
      <c r="F1585" s="15"/>
    </row>
    <row r="1586" spans="2:7" ht="12.75">
      <c r="B1586" t="s">
        <v>633</v>
      </c>
      <c r="C1586" s="15">
        <v>3004</v>
      </c>
      <c r="D1586" s="15">
        <v>515</v>
      </c>
      <c r="E1586" s="15">
        <v>397</v>
      </c>
      <c r="F1586" s="15">
        <v>111040</v>
      </c>
      <c r="G1586" s="15">
        <v>82.9</v>
      </c>
    </row>
    <row r="1587" spans="3:6" ht="12.75">
      <c r="C1587" s="15"/>
      <c r="D1587" s="15"/>
      <c r="E1587" s="15"/>
      <c r="F1587" s="15"/>
    </row>
    <row r="1588" spans="1:7" ht="12.75">
      <c r="A1588" s="11" t="s">
        <v>510</v>
      </c>
      <c r="B1588" s="11" t="s">
        <v>511</v>
      </c>
      <c r="C1588" s="11"/>
      <c r="D1588" s="11"/>
      <c r="E1588" s="11"/>
      <c r="F1588" s="18"/>
      <c r="G1588" s="15">
        <v>75304.8</v>
      </c>
    </row>
    <row r="1589" spans="1:7" ht="12.75">
      <c r="A1589" s="11" t="s">
        <v>961</v>
      </c>
      <c r="B1589" s="11" t="s">
        <v>446</v>
      </c>
      <c r="C1589" s="18" t="s">
        <v>170</v>
      </c>
      <c r="D1589" s="18" t="s">
        <v>171</v>
      </c>
      <c r="E1589" s="18" t="s">
        <v>172</v>
      </c>
      <c r="F1589" s="15"/>
      <c r="G1589">
        <v>1402.4</v>
      </c>
    </row>
    <row r="1590" spans="2:6" ht="12.75">
      <c r="B1590" t="s">
        <v>380</v>
      </c>
      <c r="C1590" s="15"/>
      <c r="D1590" s="15"/>
      <c r="E1590" s="15"/>
      <c r="F1590" s="15"/>
    </row>
    <row r="1591" spans="2:7" ht="12.75">
      <c r="B1591" t="s">
        <v>1037</v>
      </c>
      <c r="C1591" s="15" t="s">
        <v>732</v>
      </c>
      <c r="D1591" s="15" t="s">
        <v>532</v>
      </c>
      <c r="E1591" s="15" t="s">
        <v>172</v>
      </c>
      <c r="F1591" s="15">
        <v>110100</v>
      </c>
      <c r="G1591">
        <v>781.1</v>
      </c>
    </row>
    <row r="1592" spans="2:7" ht="12.75">
      <c r="B1592" t="s">
        <v>538</v>
      </c>
      <c r="C1592" s="15" t="s">
        <v>732</v>
      </c>
      <c r="D1592" s="15" t="s">
        <v>532</v>
      </c>
      <c r="E1592" s="15" t="s">
        <v>172</v>
      </c>
      <c r="F1592" s="15">
        <v>110200</v>
      </c>
      <c r="G1592">
        <v>266.8</v>
      </c>
    </row>
    <row r="1593" spans="2:6" ht="12.75">
      <c r="B1593" t="s">
        <v>449</v>
      </c>
      <c r="C1593" s="15"/>
      <c r="D1593" s="15"/>
      <c r="E1593" s="15"/>
      <c r="F1593" s="15"/>
    </row>
    <row r="1594" spans="2:7" ht="12.75">
      <c r="B1594" t="s">
        <v>1031</v>
      </c>
      <c r="C1594" s="15" t="s">
        <v>1175</v>
      </c>
      <c r="D1594" s="15" t="s">
        <v>367</v>
      </c>
      <c r="E1594" s="15" t="s">
        <v>366</v>
      </c>
      <c r="F1594" s="15">
        <v>110300</v>
      </c>
      <c r="G1594">
        <v>103.8</v>
      </c>
    </row>
    <row r="1595" spans="2:7" ht="12.75">
      <c r="B1595" t="s">
        <v>1017</v>
      </c>
      <c r="C1595" s="15" t="s">
        <v>732</v>
      </c>
      <c r="D1595" s="15" t="s">
        <v>532</v>
      </c>
      <c r="E1595" s="15" t="s">
        <v>531</v>
      </c>
      <c r="F1595" s="15">
        <v>110400</v>
      </c>
      <c r="G1595">
        <v>14.8</v>
      </c>
    </row>
    <row r="1596" spans="2:7" ht="12.75">
      <c r="B1596" t="s">
        <v>1018</v>
      </c>
      <c r="C1596" s="15" t="s">
        <v>1175</v>
      </c>
      <c r="D1596" s="15" t="s">
        <v>532</v>
      </c>
      <c r="E1596" s="15" t="s">
        <v>531</v>
      </c>
      <c r="F1596" s="15">
        <v>110500</v>
      </c>
      <c r="G1596">
        <v>0.6</v>
      </c>
    </row>
    <row r="1597" spans="2:7" ht="12.75">
      <c r="B1597" t="s">
        <v>1019</v>
      </c>
      <c r="C1597" s="15" t="s">
        <v>368</v>
      </c>
      <c r="D1597" s="15" t="s">
        <v>532</v>
      </c>
      <c r="E1597" s="15" t="s">
        <v>366</v>
      </c>
      <c r="F1597" s="15">
        <v>110600</v>
      </c>
      <c r="G1597">
        <v>17.4</v>
      </c>
    </row>
    <row r="1598" spans="2:6" ht="12.75">
      <c r="B1598" t="s">
        <v>479</v>
      </c>
      <c r="C1598" s="15"/>
      <c r="D1598" s="15"/>
      <c r="E1598" s="15"/>
      <c r="F1598" s="15"/>
    </row>
    <row r="1599" spans="2:7" ht="12.75">
      <c r="B1599" t="s">
        <v>633</v>
      </c>
      <c r="C1599" s="15" t="s">
        <v>368</v>
      </c>
      <c r="D1599" s="15" t="s">
        <v>731</v>
      </c>
      <c r="E1599" s="15" t="s">
        <v>87</v>
      </c>
      <c r="F1599" s="15">
        <v>111000</v>
      </c>
      <c r="G1599">
        <v>31.6</v>
      </c>
    </row>
    <row r="1600" spans="2:6" ht="12.75">
      <c r="B1600" t="s">
        <v>1034</v>
      </c>
      <c r="C1600" s="15"/>
      <c r="D1600" s="15"/>
      <c r="E1600" s="15"/>
      <c r="F1600" s="15"/>
    </row>
    <row r="1601" spans="2:7" ht="12.75">
      <c r="B1601" t="s">
        <v>652</v>
      </c>
      <c r="C1601" s="15" t="s">
        <v>368</v>
      </c>
      <c r="D1601" s="15" t="s">
        <v>532</v>
      </c>
      <c r="E1601" s="15" t="s">
        <v>366</v>
      </c>
      <c r="F1601" s="15">
        <v>240100</v>
      </c>
      <c r="G1601">
        <v>186.3</v>
      </c>
    </row>
    <row r="1602" spans="1:6" ht="12.75">
      <c r="A1602" s="11" t="s">
        <v>962</v>
      </c>
      <c r="B1602" s="11" t="s">
        <v>806</v>
      </c>
      <c r="C1602" s="15"/>
      <c r="D1602" s="15"/>
      <c r="E1602" s="15"/>
      <c r="F1602" s="15"/>
    </row>
    <row r="1603" spans="1:6" ht="12.75">
      <c r="A1603" s="11"/>
      <c r="B1603" s="11" t="s">
        <v>963</v>
      </c>
      <c r="C1603" s="18" t="s">
        <v>370</v>
      </c>
      <c r="D1603" s="18">
        <v>293</v>
      </c>
      <c r="E1603" s="18">
        <v>441</v>
      </c>
      <c r="F1603" s="18"/>
    </row>
    <row r="1604" spans="2:6" ht="12.75">
      <c r="B1604" t="s">
        <v>380</v>
      </c>
      <c r="C1604" s="15"/>
      <c r="D1604" s="15"/>
      <c r="E1604" s="15"/>
      <c r="F1604" s="15"/>
    </row>
    <row r="1605" spans="2:6" ht="12.75">
      <c r="B1605" t="s">
        <v>90</v>
      </c>
      <c r="C1605" s="15" t="s">
        <v>663</v>
      </c>
      <c r="D1605" s="15">
        <v>293</v>
      </c>
      <c r="E1605" s="15">
        <v>441</v>
      </c>
      <c r="F1605" s="15">
        <v>130100</v>
      </c>
    </row>
    <row r="1606" spans="3:6" ht="12.75">
      <c r="C1606" s="15"/>
      <c r="D1606" s="15"/>
      <c r="E1606" s="15"/>
      <c r="F1606" s="15"/>
    </row>
    <row r="1607" spans="1:6" ht="12.75">
      <c r="A1607" s="11" t="s">
        <v>962</v>
      </c>
      <c r="B1607" s="11" t="s">
        <v>677</v>
      </c>
      <c r="C1607" s="15"/>
      <c r="D1607" s="15"/>
      <c r="E1607" s="15"/>
      <c r="F1607" s="15"/>
    </row>
    <row r="1608" spans="1:7" ht="12.75">
      <c r="A1608" s="11"/>
      <c r="B1608" s="11" t="s">
        <v>680</v>
      </c>
      <c r="C1608" s="18">
        <v>1001</v>
      </c>
      <c r="D1608" s="18">
        <v>372</v>
      </c>
      <c r="E1608" s="18">
        <v>290</v>
      </c>
      <c r="F1608" s="18"/>
      <c r="G1608" s="18">
        <v>2023.2</v>
      </c>
    </row>
    <row r="1609" spans="2:6" ht="12.75">
      <c r="B1609" t="s">
        <v>380</v>
      </c>
      <c r="C1609" s="15"/>
      <c r="D1609" s="15"/>
      <c r="E1609" s="15"/>
      <c r="F1609" s="15"/>
    </row>
    <row r="1610" spans="2:7" ht="12.75">
      <c r="B1610" t="s">
        <v>90</v>
      </c>
      <c r="C1610" s="15">
        <v>1001</v>
      </c>
      <c r="D1610" s="15">
        <v>372</v>
      </c>
      <c r="E1610" s="15">
        <v>290</v>
      </c>
      <c r="F1610" s="15">
        <v>130100</v>
      </c>
      <c r="G1610" s="15">
        <v>2023.2</v>
      </c>
    </row>
    <row r="1611" spans="3:6" ht="12.75">
      <c r="C1611" s="15"/>
      <c r="D1611" s="15"/>
      <c r="E1611" s="15"/>
      <c r="F1611" s="15"/>
    </row>
    <row r="1612" spans="1:7" ht="12.75">
      <c r="A1612" s="11" t="s">
        <v>965</v>
      </c>
      <c r="B1612" s="11" t="s">
        <v>672</v>
      </c>
      <c r="C1612" s="18" t="s">
        <v>666</v>
      </c>
      <c r="D1612" s="18">
        <v>344</v>
      </c>
      <c r="E1612" s="18">
        <v>213</v>
      </c>
      <c r="F1612" s="18"/>
      <c r="G1612">
        <v>165.6</v>
      </c>
    </row>
    <row r="1613" spans="2:6" ht="12.75">
      <c r="B1613" t="s">
        <v>380</v>
      </c>
      <c r="C1613" s="15"/>
      <c r="D1613" s="15"/>
      <c r="E1613" s="15"/>
      <c r="F1613" s="15"/>
    </row>
    <row r="1614" spans="2:6" ht="12.75">
      <c r="B1614" t="s">
        <v>479</v>
      </c>
      <c r="C1614" s="15"/>
      <c r="D1614" s="15"/>
      <c r="E1614" s="15"/>
      <c r="F1614" s="15"/>
    </row>
    <row r="1615" spans="2:7" ht="12.75">
      <c r="B1615" t="s">
        <v>633</v>
      </c>
      <c r="C1615" s="15" t="s">
        <v>666</v>
      </c>
      <c r="D1615" s="15">
        <v>344</v>
      </c>
      <c r="E1615" s="15">
        <v>213</v>
      </c>
      <c r="F1615" s="15">
        <v>111000</v>
      </c>
      <c r="G1615" s="15">
        <v>165.6</v>
      </c>
    </row>
    <row r="1616" spans="3:6" ht="12.75">
      <c r="C1616" s="15"/>
      <c r="D1616" s="15"/>
      <c r="E1616" s="15"/>
      <c r="F1616" s="15"/>
    </row>
    <row r="1617" spans="1:7" s="11" customFormat="1" ht="12.75">
      <c r="A1617" s="11" t="s">
        <v>964</v>
      </c>
      <c r="B1617" s="11" t="s">
        <v>1262</v>
      </c>
      <c r="C1617" s="18" t="s">
        <v>1279</v>
      </c>
      <c r="D1617" s="18">
        <v>345</v>
      </c>
      <c r="E1617" s="18">
        <v>212</v>
      </c>
      <c r="F1617" s="18"/>
      <c r="G1617" s="11">
        <v>305.1</v>
      </c>
    </row>
    <row r="1618" spans="2:7" ht="12.75">
      <c r="B1618" t="s">
        <v>1263</v>
      </c>
      <c r="C1618" s="15" t="s">
        <v>1279</v>
      </c>
      <c r="D1618" s="15">
        <v>345</v>
      </c>
      <c r="E1618" s="15">
        <v>212</v>
      </c>
      <c r="F1618" s="15">
        <v>111040</v>
      </c>
      <c r="G1618" s="15">
        <v>305.1</v>
      </c>
    </row>
    <row r="1619" spans="3:6" ht="12.75">
      <c r="C1619" s="15"/>
      <c r="D1619" s="15"/>
      <c r="E1619" s="15"/>
      <c r="F1619" s="15"/>
    </row>
    <row r="1620" spans="1:6" ht="12.75">
      <c r="A1620" s="11" t="s">
        <v>968</v>
      </c>
      <c r="B1620" s="11" t="s">
        <v>29</v>
      </c>
      <c r="C1620" s="15"/>
      <c r="D1620" s="15"/>
      <c r="E1620" s="15"/>
      <c r="F1620" s="15"/>
    </row>
    <row r="1621" spans="1:7" ht="12.75">
      <c r="A1621" s="11"/>
      <c r="B1621" s="11" t="s">
        <v>30</v>
      </c>
      <c r="C1621" s="18">
        <v>1502</v>
      </c>
      <c r="D1621" s="18">
        <v>415</v>
      </c>
      <c r="E1621" s="18">
        <v>282</v>
      </c>
      <c r="F1621" s="18"/>
      <c r="G1621" s="18">
        <v>97.6</v>
      </c>
    </row>
    <row r="1622" spans="2:6" ht="12.75">
      <c r="B1622" t="s">
        <v>380</v>
      </c>
      <c r="C1622" s="15"/>
      <c r="D1622" s="15"/>
      <c r="E1622" s="15"/>
      <c r="F1622" s="15"/>
    </row>
    <row r="1623" spans="2:7" ht="12.75">
      <c r="B1623" t="s">
        <v>90</v>
      </c>
      <c r="C1623" s="15">
        <v>1502</v>
      </c>
      <c r="D1623" s="15">
        <v>415</v>
      </c>
      <c r="E1623" s="15">
        <v>282</v>
      </c>
      <c r="F1623" s="15">
        <v>130100</v>
      </c>
      <c r="G1623" s="15">
        <v>97.6</v>
      </c>
    </row>
    <row r="1624" spans="3:6" ht="12.75">
      <c r="C1624" s="15"/>
      <c r="D1624" s="15"/>
      <c r="E1624" s="15"/>
      <c r="F1624" s="15"/>
    </row>
    <row r="1625" spans="1:7" ht="12.75">
      <c r="A1625" s="11" t="s">
        <v>969</v>
      </c>
      <c r="B1625" s="11" t="s">
        <v>35</v>
      </c>
      <c r="C1625" s="18">
        <v>1601</v>
      </c>
      <c r="D1625" s="18">
        <v>420</v>
      </c>
      <c r="E1625" s="18">
        <v>290</v>
      </c>
      <c r="F1625" s="18"/>
      <c r="G1625" s="18">
        <v>45</v>
      </c>
    </row>
    <row r="1626" spans="2:6" ht="12.75">
      <c r="B1626" t="s">
        <v>380</v>
      </c>
      <c r="C1626" s="15"/>
      <c r="D1626" s="15"/>
      <c r="E1626" s="15"/>
      <c r="F1626" s="15"/>
    </row>
    <row r="1627" spans="2:7" ht="12.75">
      <c r="B1627" t="s">
        <v>90</v>
      </c>
      <c r="C1627" s="15">
        <v>1601</v>
      </c>
      <c r="D1627" s="15">
        <v>420</v>
      </c>
      <c r="E1627" s="15">
        <v>290</v>
      </c>
      <c r="F1627" s="15">
        <v>130100</v>
      </c>
      <c r="G1627" s="15">
        <v>45</v>
      </c>
    </row>
    <row r="1628" spans="3:6" ht="12.75">
      <c r="C1628" s="15"/>
      <c r="D1628" s="15"/>
      <c r="E1628" s="15"/>
      <c r="F1628" s="15"/>
    </row>
    <row r="1629" spans="1:7" ht="12.75">
      <c r="A1629" s="11" t="s">
        <v>970</v>
      </c>
      <c r="B1629" s="11" t="s">
        <v>36</v>
      </c>
      <c r="C1629" s="18">
        <v>1602</v>
      </c>
      <c r="D1629" s="18">
        <v>423</v>
      </c>
      <c r="E1629" s="18">
        <v>290</v>
      </c>
      <c r="F1629" s="18"/>
      <c r="G1629" s="18">
        <v>142.5</v>
      </c>
    </row>
    <row r="1630" spans="2:6" ht="12.75">
      <c r="B1630" t="s">
        <v>380</v>
      </c>
      <c r="C1630" s="15"/>
      <c r="D1630" s="15"/>
      <c r="E1630" s="15"/>
      <c r="F1630" s="15"/>
    </row>
    <row r="1631" spans="2:7" ht="12.75">
      <c r="B1631" t="s">
        <v>90</v>
      </c>
      <c r="C1631" s="15">
        <v>1602</v>
      </c>
      <c r="D1631" s="15">
        <v>423</v>
      </c>
      <c r="E1631" s="15">
        <v>290</v>
      </c>
      <c r="F1631" s="15">
        <v>130100</v>
      </c>
      <c r="G1631" s="15">
        <v>142.5</v>
      </c>
    </row>
    <row r="1632" spans="3:6" ht="12.75">
      <c r="C1632" s="15"/>
      <c r="D1632" s="15"/>
      <c r="E1632" s="15"/>
      <c r="F1632" s="15"/>
    </row>
    <row r="1633" spans="1:6" s="11" customFormat="1" ht="12.75">
      <c r="A1633" s="11" t="s">
        <v>971</v>
      </c>
      <c r="B1633" s="11" t="s">
        <v>1281</v>
      </c>
      <c r="C1633" s="18"/>
      <c r="D1633" s="18"/>
      <c r="E1633" s="18"/>
      <c r="F1633" s="18"/>
    </row>
    <row r="1634" spans="2:7" ht="12.75">
      <c r="B1634" t="s">
        <v>1264</v>
      </c>
      <c r="C1634" s="15" t="s">
        <v>1127</v>
      </c>
      <c r="D1634" s="15">
        <v>293</v>
      </c>
      <c r="E1634" s="15">
        <v>290</v>
      </c>
      <c r="F1634" s="15"/>
      <c r="G1634">
        <v>677</v>
      </c>
    </row>
    <row r="1635" spans="2:6" ht="12.75">
      <c r="B1635" t="s">
        <v>1285</v>
      </c>
      <c r="C1635" s="15"/>
      <c r="D1635" s="15"/>
      <c r="E1635" s="15"/>
      <c r="F1635" s="15"/>
    </row>
    <row r="1636" spans="2:7" ht="12.75">
      <c r="B1636" t="s">
        <v>90</v>
      </c>
      <c r="C1636" s="15" t="s">
        <v>1127</v>
      </c>
      <c r="D1636" s="15">
        <v>293</v>
      </c>
      <c r="E1636" s="15">
        <v>290</v>
      </c>
      <c r="F1636" s="15">
        <v>130100</v>
      </c>
      <c r="G1636">
        <v>677</v>
      </c>
    </row>
    <row r="1637" spans="3:6" ht="12.75">
      <c r="C1637" s="15"/>
      <c r="D1637" s="15"/>
      <c r="E1637" s="15"/>
      <c r="F1637" s="15"/>
    </row>
    <row r="1638" spans="1:7" ht="12.75">
      <c r="A1638" s="11" t="s">
        <v>972</v>
      </c>
      <c r="B1638" s="11" t="s">
        <v>40</v>
      </c>
      <c r="C1638" s="18">
        <v>1701</v>
      </c>
      <c r="D1638" s="18">
        <v>430</v>
      </c>
      <c r="E1638" s="18">
        <v>300</v>
      </c>
      <c r="F1638" s="18"/>
      <c r="G1638" s="18">
        <v>132</v>
      </c>
    </row>
    <row r="1639" spans="2:6" ht="12.75">
      <c r="B1639" t="s">
        <v>380</v>
      </c>
      <c r="C1639" s="15"/>
      <c r="D1639" s="15"/>
      <c r="E1639" s="15"/>
      <c r="F1639" s="15"/>
    </row>
    <row r="1640" spans="2:6" ht="12.75">
      <c r="B1640" t="s">
        <v>449</v>
      </c>
      <c r="C1640" s="15"/>
      <c r="D1640" s="15"/>
      <c r="E1640" s="15"/>
      <c r="F1640" s="15"/>
    </row>
    <row r="1641" spans="2:7" ht="12.75">
      <c r="B1641" t="s">
        <v>1031</v>
      </c>
      <c r="C1641" s="15">
        <v>1701</v>
      </c>
      <c r="D1641" s="15">
        <v>430</v>
      </c>
      <c r="E1641" s="15">
        <v>300</v>
      </c>
      <c r="F1641" s="15">
        <v>110300</v>
      </c>
      <c r="G1641" s="15">
        <v>132</v>
      </c>
    </row>
    <row r="1642" spans="3:6" ht="12.75">
      <c r="C1642" s="15"/>
      <c r="D1642" s="15"/>
      <c r="E1642" s="15"/>
      <c r="F1642" s="15"/>
    </row>
    <row r="1643" spans="1:6" ht="12.75">
      <c r="A1643" s="11" t="s">
        <v>973</v>
      </c>
      <c r="B1643" s="11" t="s">
        <v>1265</v>
      </c>
      <c r="C1643" s="18"/>
      <c r="D1643" s="18"/>
      <c r="E1643" s="18"/>
      <c r="F1643" s="18"/>
    </row>
    <row r="1644" spans="2:7" ht="12.75">
      <c r="B1644" t="s">
        <v>1266</v>
      </c>
      <c r="C1644" s="15">
        <v>1701</v>
      </c>
      <c r="D1644" s="15">
        <v>430</v>
      </c>
      <c r="E1644" s="15">
        <v>316</v>
      </c>
      <c r="F1644" s="15" t="s">
        <v>160</v>
      </c>
      <c r="G1644" s="15">
        <v>927.1</v>
      </c>
    </row>
    <row r="1645" spans="2:6" ht="12.75">
      <c r="B1645" t="s">
        <v>380</v>
      </c>
      <c r="C1645" s="15"/>
      <c r="D1645" s="15"/>
      <c r="E1645" s="15"/>
      <c r="F1645" s="15"/>
    </row>
    <row r="1646" spans="2:7" ht="12.75">
      <c r="B1646" t="s">
        <v>218</v>
      </c>
      <c r="C1646" s="15">
        <v>1802</v>
      </c>
      <c r="D1646" s="15">
        <v>442</v>
      </c>
      <c r="E1646" s="15">
        <v>322</v>
      </c>
      <c r="F1646" s="15">
        <v>130200</v>
      </c>
      <c r="G1646" s="15">
        <v>927.1</v>
      </c>
    </row>
    <row r="1647" spans="3:6" ht="12.75">
      <c r="C1647" s="15"/>
      <c r="D1647" s="15"/>
      <c r="E1647" s="15"/>
      <c r="F1647" s="15"/>
    </row>
    <row r="1648" spans="1:6" ht="12.75">
      <c r="A1648" s="11" t="s">
        <v>974</v>
      </c>
      <c r="B1648" s="11" t="s">
        <v>41</v>
      </c>
      <c r="C1648" s="15"/>
      <c r="D1648" s="15"/>
      <c r="E1648" s="15"/>
      <c r="F1648" s="15"/>
    </row>
    <row r="1649" spans="1:7" ht="12.75">
      <c r="A1649" s="11"/>
      <c r="B1649" s="11" t="s">
        <v>42</v>
      </c>
      <c r="C1649" s="18">
        <v>1802</v>
      </c>
      <c r="D1649" s="18">
        <v>440</v>
      </c>
      <c r="E1649" s="18">
        <v>322</v>
      </c>
      <c r="F1649" s="18"/>
      <c r="G1649" s="18">
        <v>77</v>
      </c>
    </row>
    <row r="1650" spans="2:6" ht="12.75">
      <c r="B1650" t="s">
        <v>380</v>
      </c>
      <c r="C1650" s="15"/>
      <c r="D1650" s="15"/>
      <c r="E1650" s="15"/>
      <c r="F1650" s="15"/>
    </row>
    <row r="1651" spans="2:7" ht="12.75">
      <c r="B1651" t="s">
        <v>1023</v>
      </c>
      <c r="C1651" s="15">
        <v>1802</v>
      </c>
      <c r="D1651" s="15">
        <v>440</v>
      </c>
      <c r="E1651" s="15">
        <v>322</v>
      </c>
      <c r="F1651" s="15">
        <v>130300</v>
      </c>
      <c r="G1651" s="15">
        <v>77</v>
      </c>
    </row>
    <row r="1652" spans="3:6" ht="12.75">
      <c r="C1652" s="15"/>
      <c r="D1652" s="15"/>
      <c r="E1652" s="15"/>
      <c r="F1652" s="15"/>
    </row>
    <row r="1653" spans="1:6" s="11" customFormat="1" ht="12.75">
      <c r="A1653" s="11" t="s">
        <v>977</v>
      </c>
      <c r="B1653" s="11" t="s">
        <v>219</v>
      </c>
      <c r="C1653" s="18"/>
      <c r="D1653" s="18"/>
      <c r="E1653" s="18"/>
      <c r="F1653" s="18"/>
    </row>
    <row r="1654" spans="2:7" s="11" customFormat="1" ht="12.75">
      <c r="B1654" s="11" t="s">
        <v>1280</v>
      </c>
      <c r="C1654" s="18" t="s">
        <v>1127</v>
      </c>
      <c r="D1654" s="18">
        <v>293</v>
      </c>
      <c r="E1654" s="18">
        <v>441</v>
      </c>
      <c r="F1654" s="18"/>
      <c r="G1654" s="11">
        <v>452.5</v>
      </c>
    </row>
    <row r="1655" spans="2:6" ht="12.75">
      <c r="B1655" t="s">
        <v>1285</v>
      </c>
      <c r="C1655" s="15"/>
      <c r="D1655" s="15"/>
      <c r="E1655" s="15"/>
      <c r="F1655" s="15"/>
    </row>
    <row r="1656" spans="2:7" ht="12.75">
      <c r="B1656" t="s">
        <v>5</v>
      </c>
      <c r="C1656" s="15" t="s">
        <v>1127</v>
      </c>
      <c r="D1656" s="15">
        <v>293</v>
      </c>
      <c r="E1656" s="15">
        <v>441</v>
      </c>
      <c r="F1656" s="15">
        <v>130100</v>
      </c>
      <c r="G1656">
        <v>452.5</v>
      </c>
    </row>
    <row r="1657" spans="3:6" ht="12.75">
      <c r="C1657" s="15"/>
      <c r="D1657" s="15"/>
      <c r="E1657" s="15"/>
      <c r="F1657" s="15"/>
    </row>
    <row r="1658" spans="1:6" s="11" customFormat="1" ht="12.75">
      <c r="A1658" s="11" t="s">
        <v>978</v>
      </c>
      <c r="B1658" s="11" t="s">
        <v>674</v>
      </c>
      <c r="C1658" s="18"/>
      <c r="D1658" s="18"/>
      <c r="E1658" s="18"/>
      <c r="F1658" s="18"/>
    </row>
    <row r="1659" spans="2:7" s="11" customFormat="1" ht="12.75">
      <c r="B1659" s="11" t="s">
        <v>675</v>
      </c>
      <c r="C1659" s="18" t="s">
        <v>1126</v>
      </c>
      <c r="D1659" s="18">
        <v>344</v>
      </c>
      <c r="E1659" s="18">
        <v>212</v>
      </c>
      <c r="F1659" s="18"/>
      <c r="G1659" s="11">
        <v>40</v>
      </c>
    </row>
    <row r="1660" spans="2:6" ht="12.75">
      <c r="B1660" t="s">
        <v>1285</v>
      </c>
      <c r="C1660" s="15"/>
      <c r="D1660" s="15"/>
      <c r="E1660" s="15"/>
      <c r="F1660" s="15"/>
    </row>
    <row r="1661" spans="2:7" ht="12.75">
      <c r="B1661" t="s">
        <v>5</v>
      </c>
      <c r="C1661" s="15" t="s">
        <v>1126</v>
      </c>
      <c r="D1661" s="15">
        <v>344</v>
      </c>
      <c r="E1661" s="15">
        <v>212</v>
      </c>
      <c r="F1661" s="15">
        <v>130100</v>
      </c>
      <c r="G1661" s="15">
        <v>40</v>
      </c>
    </row>
    <row r="1662" spans="3:6" ht="12.75">
      <c r="C1662" s="15"/>
      <c r="D1662" s="15"/>
      <c r="E1662" s="15"/>
      <c r="F1662" s="15"/>
    </row>
    <row r="1663" spans="1:6" s="11" customFormat="1" ht="12.75">
      <c r="A1663" s="11" t="s">
        <v>979</v>
      </c>
      <c r="B1663" s="11" t="s">
        <v>220</v>
      </c>
      <c r="C1663" s="18"/>
      <c r="D1663" s="18"/>
      <c r="E1663" s="18"/>
      <c r="F1663" s="18"/>
    </row>
    <row r="1664" spans="2:7" s="11" customFormat="1" ht="12.75">
      <c r="B1664" s="11" t="s">
        <v>262</v>
      </c>
      <c r="C1664" s="18">
        <v>3004</v>
      </c>
      <c r="D1664" s="18">
        <v>515</v>
      </c>
      <c r="E1664" s="18">
        <v>397</v>
      </c>
      <c r="F1664" s="18"/>
      <c r="G1664" s="18">
        <v>57</v>
      </c>
    </row>
    <row r="1665" spans="2:6" ht="12.75">
      <c r="B1665" t="s">
        <v>1285</v>
      </c>
      <c r="C1665" s="15"/>
      <c r="D1665" s="15"/>
      <c r="E1665" s="15"/>
      <c r="F1665" s="15"/>
    </row>
    <row r="1666" spans="2:7" ht="12.75">
      <c r="B1666" t="s">
        <v>1263</v>
      </c>
      <c r="C1666" s="15">
        <v>3004</v>
      </c>
      <c r="D1666" s="15">
        <v>515</v>
      </c>
      <c r="E1666" s="15">
        <v>397</v>
      </c>
      <c r="F1666" s="15">
        <v>111040</v>
      </c>
      <c r="G1666" s="15">
        <v>57</v>
      </c>
    </row>
    <row r="1667" spans="3:6" ht="12.75">
      <c r="C1667" s="15"/>
      <c r="D1667" s="15"/>
      <c r="E1667" s="15"/>
      <c r="F1667" s="15"/>
    </row>
    <row r="1668" spans="1:6" s="11" customFormat="1" ht="12.75">
      <c r="A1668" s="11" t="s">
        <v>980</v>
      </c>
      <c r="B1668" s="11" t="s">
        <v>221</v>
      </c>
      <c r="C1668" s="18"/>
      <c r="D1668" s="18"/>
      <c r="E1668" s="18"/>
      <c r="F1668" s="18"/>
    </row>
    <row r="1669" spans="2:7" s="11" customFormat="1" ht="12.75">
      <c r="B1669" s="11" t="s">
        <v>1282</v>
      </c>
      <c r="C1669" s="18">
        <v>1802</v>
      </c>
      <c r="D1669" s="18">
        <v>442</v>
      </c>
      <c r="E1669" s="18">
        <v>322</v>
      </c>
      <c r="F1669" s="18"/>
      <c r="G1669" s="18">
        <v>36</v>
      </c>
    </row>
    <row r="1670" spans="2:6" ht="12.75">
      <c r="B1670" t="s">
        <v>1285</v>
      </c>
      <c r="C1670" s="15"/>
      <c r="D1670" s="15"/>
      <c r="E1670" s="15"/>
      <c r="F1670" s="15"/>
    </row>
    <row r="1671" spans="2:7" ht="12.75">
      <c r="B1671" t="s">
        <v>639</v>
      </c>
      <c r="C1671" s="15">
        <v>1802</v>
      </c>
      <c r="D1671" s="15">
        <v>442</v>
      </c>
      <c r="E1671" s="15">
        <v>322</v>
      </c>
      <c r="F1671" s="15">
        <v>130300</v>
      </c>
      <c r="G1671" s="15">
        <v>36</v>
      </c>
    </row>
    <row r="1672" spans="3:6" ht="12.75">
      <c r="C1672" s="15"/>
      <c r="D1672" s="15"/>
      <c r="E1672" s="15"/>
      <c r="F1672" s="15"/>
    </row>
    <row r="1673" spans="1:6" ht="12.75">
      <c r="A1673" s="11" t="s">
        <v>983</v>
      </c>
      <c r="B1673" s="11" t="s">
        <v>1184</v>
      </c>
      <c r="C1673" s="18"/>
      <c r="D1673" s="18"/>
      <c r="E1673" s="18"/>
      <c r="F1673" s="18"/>
    </row>
    <row r="1674" spans="1:7" ht="12.75">
      <c r="A1674" s="11"/>
      <c r="B1674" s="11" t="s">
        <v>3</v>
      </c>
      <c r="C1674" s="18" t="s">
        <v>1188</v>
      </c>
      <c r="D1674" s="18">
        <v>313</v>
      </c>
      <c r="E1674" s="18">
        <v>198</v>
      </c>
      <c r="F1674" s="18"/>
      <c r="G1674">
        <v>63</v>
      </c>
    </row>
    <row r="1675" spans="2:6" ht="12.75">
      <c r="B1675" t="s">
        <v>485</v>
      </c>
      <c r="C1675" s="15"/>
      <c r="D1675" s="15"/>
      <c r="E1675" s="15"/>
      <c r="F1675" s="15"/>
    </row>
    <row r="1676" spans="2:7" ht="12.75">
      <c r="B1676" t="s">
        <v>762</v>
      </c>
      <c r="C1676" s="15" t="s">
        <v>1188</v>
      </c>
      <c r="D1676" s="15">
        <v>313</v>
      </c>
      <c r="E1676" s="15">
        <v>198</v>
      </c>
      <c r="F1676" s="15">
        <v>240210</v>
      </c>
      <c r="G1676" s="15">
        <v>63</v>
      </c>
    </row>
    <row r="1677" spans="3:6" ht="12.75">
      <c r="C1677" s="15"/>
      <c r="D1677" s="15"/>
      <c r="E1677" s="15"/>
      <c r="F1677" s="15"/>
    </row>
    <row r="1678" spans="1:6" s="11" customFormat="1" ht="12.75">
      <c r="A1678" s="11" t="s">
        <v>984</v>
      </c>
      <c r="B1678" s="11" t="s">
        <v>228</v>
      </c>
      <c r="C1678" s="18"/>
      <c r="D1678" s="18"/>
      <c r="E1678" s="18"/>
      <c r="F1678" s="18"/>
    </row>
    <row r="1679" spans="2:7" s="11" customFormat="1" ht="12.75">
      <c r="B1679" s="11" t="s">
        <v>229</v>
      </c>
      <c r="C1679" s="18">
        <v>1101</v>
      </c>
      <c r="D1679" s="18">
        <v>516</v>
      </c>
      <c r="E1679" s="18">
        <v>397</v>
      </c>
      <c r="F1679" s="18"/>
      <c r="G1679" s="18">
        <v>100</v>
      </c>
    </row>
    <row r="1680" spans="2:6" ht="12.75">
      <c r="B1680" t="s">
        <v>1278</v>
      </c>
      <c r="C1680" s="15"/>
      <c r="D1680" s="15"/>
      <c r="E1680" s="15"/>
      <c r="F1680" s="15"/>
    </row>
    <row r="1681" spans="2:7" ht="12.75">
      <c r="B1681" t="s">
        <v>5</v>
      </c>
      <c r="C1681" s="15">
        <v>1101</v>
      </c>
      <c r="D1681" s="15">
        <v>516</v>
      </c>
      <c r="E1681" s="15">
        <v>397</v>
      </c>
      <c r="F1681" s="15">
        <v>130100</v>
      </c>
      <c r="G1681" s="15">
        <v>100</v>
      </c>
    </row>
    <row r="1682" spans="3:6" ht="12.75">
      <c r="C1682" s="15"/>
      <c r="D1682" s="15"/>
      <c r="E1682" s="15"/>
      <c r="F1682" s="15"/>
    </row>
    <row r="1683" spans="1:7" s="11" customFormat="1" ht="12.75">
      <c r="A1683" s="11" t="s">
        <v>985</v>
      </c>
      <c r="B1683" s="11" t="s">
        <v>1284</v>
      </c>
      <c r="C1683" s="18">
        <v>1906</v>
      </c>
      <c r="D1683" s="18">
        <v>460</v>
      </c>
      <c r="E1683" s="18">
        <v>330</v>
      </c>
      <c r="F1683" s="18"/>
      <c r="G1683" s="18">
        <v>54</v>
      </c>
    </row>
    <row r="1684" spans="2:6" ht="12.75">
      <c r="B1684" t="s">
        <v>1285</v>
      </c>
      <c r="C1684" s="15"/>
      <c r="D1684" s="15"/>
      <c r="E1684" s="15"/>
      <c r="F1684" s="15"/>
    </row>
    <row r="1685" spans="2:6" ht="12.75">
      <c r="B1685" t="s">
        <v>0</v>
      </c>
      <c r="C1685" s="15"/>
      <c r="D1685" s="15"/>
      <c r="E1685" s="15"/>
      <c r="F1685" s="15"/>
    </row>
    <row r="1686" spans="2:7" ht="12.75">
      <c r="B1686" t="s">
        <v>1</v>
      </c>
      <c r="C1686" s="15">
        <v>1906</v>
      </c>
      <c r="D1686" s="15">
        <v>460</v>
      </c>
      <c r="E1686" s="15">
        <v>330</v>
      </c>
      <c r="F1686" s="15">
        <v>120160</v>
      </c>
      <c r="G1686" s="15">
        <v>54</v>
      </c>
    </row>
    <row r="1687" spans="3:6" ht="12.75">
      <c r="C1687" s="15"/>
      <c r="D1687" s="15"/>
      <c r="E1687" s="15"/>
      <c r="F1687" s="15"/>
    </row>
    <row r="1688" spans="1:6" s="11" customFormat="1" ht="12.75">
      <c r="A1688" s="11" t="s">
        <v>408</v>
      </c>
      <c r="B1688" s="11" t="s">
        <v>230</v>
      </c>
      <c r="C1688" s="18"/>
      <c r="D1688" s="18"/>
      <c r="E1688" s="18"/>
      <c r="F1688" s="18"/>
    </row>
    <row r="1689" spans="2:7" s="11" customFormat="1" ht="12.75">
      <c r="B1689" s="11" t="s">
        <v>802</v>
      </c>
      <c r="C1689" s="18">
        <v>1807</v>
      </c>
      <c r="D1689" s="18">
        <v>452</v>
      </c>
      <c r="E1689" s="18">
        <v>462</v>
      </c>
      <c r="F1689" s="18"/>
      <c r="G1689" s="18">
        <v>2.7</v>
      </c>
    </row>
    <row r="1690" spans="2:6" ht="12.75">
      <c r="B1690" t="s">
        <v>1285</v>
      </c>
      <c r="C1690" s="15"/>
      <c r="D1690" s="15"/>
      <c r="E1690" s="15"/>
      <c r="F1690" s="15"/>
    </row>
    <row r="1691" spans="2:7" ht="12.75">
      <c r="B1691" t="s">
        <v>803</v>
      </c>
      <c r="C1691" s="15">
        <v>1807</v>
      </c>
      <c r="D1691" s="15">
        <v>452</v>
      </c>
      <c r="E1691" s="15">
        <v>462</v>
      </c>
      <c r="F1691" s="15">
        <v>130300</v>
      </c>
      <c r="G1691" s="15">
        <v>2.7</v>
      </c>
    </row>
    <row r="1692" spans="3:6" ht="12.75">
      <c r="C1692" s="15"/>
      <c r="D1692" s="15"/>
      <c r="E1692" s="15"/>
      <c r="F1692" s="15"/>
    </row>
    <row r="1693" spans="1:6" s="11" customFormat="1" ht="12.75">
      <c r="A1693" s="11" t="s">
        <v>1283</v>
      </c>
      <c r="B1693" s="11" t="s">
        <v>804</v>
      </c>
      <c r="C1693" s="18"/>
      <c r="D1693" s="18"/>
      <c r="E1693" s="18"/>
      <c r="F1693" s="18"/>
    </row>
    <row r="1694" spans="2:6" s="11" customFormat="1" ht="12.75">
      <c r="B1694" s="11" t="s">
        <v>805</v>
      </c>
      <c r="C1694" s="18"/>
      <c r="D1694" s="18"/>
      <c r="E1694" s="18"/>
      <c r="F1694" s="18"/>
    </row>
    <row r="1695" spans="2:6" s="11" customFormat="1" ht="12.75">
      <c r="B1695" s="11" t="s">
        <v>327</v>
      </c>
      <c r="C1695" s="18"/>
      <c r="D1695" s="18"/>
      <c r="E1695" s="18"/>
      <c r="F1695" s="18"/>
    </row>
    <row r="1696" spans="2:7" s="11" customFormat="1" ht="12.75">
      <c r="B1696" s="11" t="s">
        <v>328</v>
      </c>
      <c r="C1696" s="18">
        <v>1802</v>
      </c>
      <c r="D1696" s="18">
        <v>443</v>
      </c>
      <c r="E1696" s="18">
        <v>322</v>
      </c>
      <c r="F1696" s="18"/>
      <c r="G1696" s="18">
        <v>77.2</v>
      </c>
    </row>
    <row r="1697" spans="2:6" ht="12.75">
      <c r="B1697" t="s">
        <v>1285</v>
      </c>
      <c r="C1697" s="15"/>
      <c r="D1697" s="15"/>
      <c r="E1697" s="15"/>
      <c r="F1697" s="15"/>
    </row>
    <row r="1698" spans="2:7" ht="12.75">
      <c r="B1698" t="s">
        <v>639</v>
      </c>
      <c r="C1698" s="15">
        <v>1802</v>
      </c>
      <c r="D1698" s="15">
        <v>443</v>
      </c>
      <c r="E1698" s="15">
        <v>322</v>
      </c>
      <c r="F1698" s="15">
        <v>130300</v>
      </c>
      <c r="G1698" s="15">
        <v>77.2</v>
      </c>
    </row>
    <row r="1699" spans="3:6" ht="12.75">
      <c r="C1699" s="15"/>
      <c r="D1699" s="15"/>
      <c r="E1699" s="15"/>
      <c r="F1699" s="15"/>
    </row>
    <row r="1700" spans="1:6" s="11" customFormat="1" ht="12.75">
      <c r="A1700" s="11" t="s">
        <v>2</v>
      </c>
      <c r="B1700" s="11" t="s">
        <v>329</v>
      </c>
      <c r="C1700" s="18"/>
      <c r="D1700" s="18"/>
      <c r="E1700" s="18"/>
      <c r="F1700" s="18"/>
    </row>
    <row r="1701" spans="2:7" s="11" customFormat="1" ht="12.75">
      <c r="B1701" s="11" t="s">
        <v>330</v>
      </c>
      <c r="C1701" s="18" t="s">
        <v>1188</v>
      </c>
      <c r="D1701" s="18">
        <v>313</v>
      </c>
      <c r="E1701" s="18">
        <v>198</v>
      </c>
      <c r="F1701" s="18"/>
      <c r="G1701" s="11">
        <v>281.6</v>
      </c>
    </row>
    <row r="1702" spans="2:6" ht="12.75">
      <c r="B1702" t="s">
        <v>331</v>
      </c>
      <c r="C1702" s="15"/>
      <c r="D1702" s="15"/>
      <c r="E1702" s="15"/>
      <c r="F1702" s="15"/>
    </row>
    <row r="1703" spans="2:7" ht="12.75">
      <c r="B1703" t="s">
        <v>332</v>
      </c>
      <c r="C1703" s="15" t="s">
        <v>1188</v>
      </c>
      <c r="D1703" s="15">
        <v>313</v>
      </c>
      <c r="E1703" s="15">
        <v>198</v>
      </c>
      <c r="F1703" s="15">
        <v>240210</v>
      </c>
      <c r="G1703">
        <v>281.6</v>
      </c>
    </row>
    <row r="1704" spans="3:6" ht="12.75">
      <c r="C1704" s="15"/>
      <c r="D1704" s="15"/>
      <c r="E1704" s="15"/>
      <c r="F1704" s="15"/>
    </row>
    <row r="1705" spans="1:6" s="11" customFormat="1" ht="12.75">
      <c r="A1705" s="11" t="s">
        <v>4</v>
      </c>
      <c r="B1705" s="11" t="s">
        <v>1184</v>
      </c>
      <c r="C1705" s="18"/>
      <c r="D1705" s="18"/>
      <c r="E1705" s="18"/>
      <c r="F1705" s="18"/>
    </row>
    <row r="1706" spans="2:7" s="11" customFormat="1" ht="12.75">
      <c r="B1706" s="11" t="s">
        <v>333</v>
      </c>
      <c r="C1706" s="18" t="s">
        <v>1188</v>
      </c>
      <c r="D1706" s="18">
        <v>313</v>
      </c>
      <c r="E1706" s="18">
        <v>198</v>
      </c>
      <c r="F1706" s="18"/>
      <c r="G1706" s="11">
        <v>150</v>
      </c>
    </row>
    <row r="1707" spans="2:6" ht="12.75">
      <c r="B1707" t="s">
        <v>1285</v>
      </c>
      <c r="C1707" s="15"/>
      <c r="D1707" s="15"/>
      <c r="E1707" s="15"/>
      <c r="F1707" s="15"/>
    </row>
    <row r="1708" spans="2:7" ht="12.75">
      <c r="B1708" t="s">
        <v>332</v>
      </c>
      <c r="C1708" s="15" t="s">
        <v>1188</v>
      </c>
      <c r="D1708" s="15">
        <v>313</v>
      </c>
      <c r="E1708" s="15">
        <v>198</v>
      </c>
      <c r="F1708" s="15">
        <v>240210</v>
      </c>
      <c r="G1708" s="15">
        <v>150</v>
      </c>
    </row>
    <row r="1709" spans="3:6" ht="12.75">
      <c r="C1709" s="15"/>
      <c r="D1709" s="15"/>
      <c r="E1709" s="15"/>
      <c r="F1709" s="15"/>
    </row>
    <row r="1710" spans="1:6" s="11" customFormat="1" ht="12.75">
      <c r="A1710" s="11" t="s">
        <v>6</v>
      </c>
      <c r="B1710" s="11" t="s">
        <v>334</v>
      </c>
      <c r="C1710" s="18"/>
      <c r="D1710" s="18"/>
      <c r="E1710" s="18"/>
      <c r="F1710" s="18"/>
    </row>
    <row r="1711" spans="2:6" s="11" customFormat="1" ht="12.75">
      <c r="B1711" s="11" t="s">
        <v>335</v>
      </c>
      <c r="C1711" s="18"/>
      <c r="D1711" s="18"/>
      <c r="E1711" s="18"/>
      <c r="F1711" s="18"/>
    </row>
    <row r="1712" spans="2:7" s="11" customFormat="1" ht="12.75">
      <c r="B1712" s="11" t="s">
        <v>209</v>
      </c>
      <c r="C1712" s="18">
        <v>1007</v>
      </c>
      <c r="D1712" s="18">
        <v>376</v>
      </c>
      <c r="E1712" s="18">
        <v>290</v>
      </c>
      <c r="F1712" s="18"/>
      <c r="G1712" s="18">
        <v>7.2</v>
      </c>
    </row>
    <row r="1713" spans="2:6" ht="12.75">
      <c r="B1713" t="s">
        <v>1285</v>
      </c>
      <c r="C1713" s="15"/>
      <c r="D1713" s="15"/>
      <c r="E1713" s="15"/>
      <c r="F1713" s="15"/>
    </row>
    <row r="1714" spans="2:7" ht="12.75">
      <c r="B1714" t="s">
        <v>5</v>
      </c>
      <c r="C1714" s="15">
        <v>1007</v>
      </c>
      <c r="D1714" s="15">
        <v>376</v>
      </c>
      <c r="E1714" s="15">
        <v>290</v>
      </c>
      <c r="F1714" s="15">
        <v>130100</v>
      </c>
      <c r="G1714" s="15">
        <v>7.2</v>
      </c>
    </row>
    <row r="1715" spans="3:6" ht="12.75">
      <c r="C1715" s="15"/>
      <c r="D1715" s="15"/>
      <c r="E1715" s="15"/>
      <c r="F1715" s="15"/>
    </row>
    <row r="1716" spans="1:6" s="11" customFormat="1" ht="12.75">
      <c r="A1716" s="11" t="s">
        <v>12</v>
      </c>
      <c r="B1716" s="11" t="s">
        <v>337</v>
      </c>
      <c r="C1716" s="18"/>
      <c r="D1716" s="18"/>
      <c r="E1716" s="18"/>
      <c r="F1716" s="18"/>
    </row>
    <row r="1717" spans="2:7" s="11" customFormat="1" ht="12.75">
      <c r="B1717" s="11" t="s">
        <v>875</v>
      </c>
      <c r="C1717" s="18">
        <v>3211</v>
      </c>
      <c r="D1717" s="18">
        <v>485</v>
      </c>
      <c r="E1717" s="18" t="s">
        <v>533</v>
      </c>
      <c r="F1717" s="18"/>
      <c r="G1717" s="11">
        <v>23017.2</v>
      </c>
    </row>
    <row r="1718" spans="3:6" ht="12.75">
      <c r="C1718" s="15"/>
      <c r="D1718" s="15"/>
      <c r="E1718" s="15"/>
      <c r="F1718" s="15"/>
    </row>
    <row r="1719" spans="1:6" s="11" customFormat="1" ht="12.75">
      <c r="A1719" s="11" t="s">
        <v>336</v>
      </c>
      <c r="B1719" s="11" t="s">
        <v>210</v>
      </c>
      <c r="C1719" s="18"/>
      <c r="D1719" s="18"/>
      <c r="E1719" s="18"/>
      <c r="F1719" s="18"/>
    </row>
    <row r="1720" spans="2:7" s="11" customFormat="1" ht="12.75">
      <c r="B1720" s="11" t="s">
        <v>339</v>
      </c>
      <c r="C1720" s="18">
        <v>3202</v>
      </c>
      <c r="D1720" s="18">
        <v>485</v>
      </c>
      <c r="E1720" s="18" t="s">
        <v>533</v>
      </c>
      <c r="F1720" s="18"/>
      <c r="G1720" s="11">
        <v>22483.9</v>
      </c>
    </row>
    <row r="1721" spans="3:6" ht="12.75">
      <c r="C1721" s="15"/>
      <c r="D1721" s="15"/>
      <c r="E1721" s="15"/>
      <c r="F1721" s="15"/>
    </row>
    <row r="1722" spans="1:6" s="11" customFormat="1" ht="12.75">
      <c r="A1722" s="11" t="s">
        <v>338</v>
      </c>
      <c r="B1722" s="11" t="s">
        <v>341</v>
      </c>
      <c r="C1722" s="18"/>
      <c r="D1722" s="18"/>
      <c r="E1722" s="18"/>
      <c r="F1722" s="18"/>
    </row>
    <row r="1723" spans="2:7" s="11" customFormat="1" ht="12.75">
      <c r="B1723" s="11" t="s">
        <v>342</v>
      </c>
      <c r="C1723" s="18">
        <v>2101</v>
      </c>
      <c r="D1723" s="18">
        <v>483</v>
      </c>
      <c r="E1723" s="18">
        <v>358</v>
      </c>
      <c r="F1723" s="18"/>
      <c r="G1723" s="18">
        <v>506.4</v>
      </c>
    </row>
    <row r="1724" spans="3:6" ht="12.75">
      <c r="C1724" s="15"/>
      <c r="D1724" s="15"/>
      <c r="E1724" s="15"/>
      <c r="F1724" s="15"/>
    </row>
    <row r="1725" spans="1:6" s="11" customFormat="1" ht="12.75">
      <c r="A1725" s="11" t="s">
        <v>340</v>
      </c>
      <c r="B1725" s="11" t="s">
        <v>343</v>
      </c>
      <c r="C1725" s="18"/>
      <c r="D1725" s="18"/>
      <c r="E1725" s="18"/>
      <c r="F1725" s="18"/>
    </row>
    <row r="1726" spans="2:7" s="11" customFormat="1" ht="12.75">
      <c r="B1726" s="11" t="s">
        <v>344</v>
      </c>
      <c r="C1726" s="18">
        <v>2101</v>
      </c>
      <c r="D1726" s="18">
        <v>483</v>
      </c>
      <c r="E1726" s="18">
        <v>358</v>
      </c>
      <c r="F1726" s="18"/>
      <c r="G1726" s="18">
        <v>1168</v>
      </c>
    </row>
    <row r="1727" spans="3:6" ht="12.75">
      <c r="C1727" s="15"/>
      <c r="D1727" s="15"/>
      <c r="E1727" s="15"/>
      <c r="F1727" s="15"/>
    </row>
    <row r="1728" spans="1:6" ht="12.75">
      <c r="A1728" t="s">
        <v>211</v>
      </c>
      <c r="B1728" s="11" t="s">
        <v>212</v>
      </c>
      <c r="C1728" s="15"/>
      <c r="D1728" s="15"/>
      <c r="E1728" s="15"/>
      <c r="F1728" s="15"/>
    </row>
    <row r="1729" spans="2:7" ht="12.75">
      <c r="B1729" s="11" t="s">
        <v>339</v>
      </c>
      <c r="C1729" s="15">
        <v>3003</v>
      </c>
      <c r="D1729" s="15" t="s">
        <v>533</v>
      </c>
      <c r="E1729" s="15" t="s">
        <v>533</v>
      </c>
      <c r="F1729" s="15"/>
      <c r="G1729">
        <v>20813.6</v>
      </c>
    </row>
    <row r="1730" spans="3:6" ht="12.75">
      <c r="C1730" s="15"/>
      <c r="D1730" s="15"/>
      <c r="E1730" s="15"/>
      <c r="F1730" s="15"/>
    </row>
    <row r="1731" spans="1:6" s="11" customFormat="1" ht="12.75">
      <c r="A1731" s="11" t="s">
        <v>160</v>
      </c>
      <c r="B1731" s="11" t="s">
        <v>986</v>
      </c>
      <c r="C1731" s="18"/>
      <c r="D1731" s="18"/>
      <c r="E1731" s="18"/>
      <c r="F1731" s="18"/>
    </row>
    <row r="1732" spans="2:7" s="11" customFormat="1" ht="12.75">
      <c r="B1732" s="11" t="s">
        <v>987</v>
      </c>
      <c r="C1732" s="18"/>
      <c r="D1732" s="18"/>
      <c r="E1732" s="18"/>
      <c r="F1732" s="18"/>
      <c r="G1732" s="11">
        <v>29428.7</v>
      </c>
    </row>
    <row r="1733" spans="1:7" ht="12.75">
      <c r="A1733" t="s">
        <v>668</v>
      </c>
      <c r="B1733" s="25" t="s">
        <v>664</v>
      </c>
      <c r="C1733" s="18">
        <v>1802</v>
      </c>
      <c r="D1733" s="18">
        <v>440</v>
      </c>
      <c r="E1733" s="18">
        <v>322</v>
      </c>
      <c r="F1733" s="18"/>
      <c r="G1733" s="18">
        <v>203.5</v>
      </c>
    </row>
    <row r="1734" spans="2:6" ht="12.75">
      <c r="B1734" t="s">
        <v>380</v>
      </c>
      <c r="C1734" s="15"/>
      <c r="D1734" s="15"/>
      <c r="E1734" s="15"/>
      <c r="F1734" s="15"/>
    </row>
    <row r="1735" spans="2:7" ht="12.75">
      <c r="B1735" t="s">
        <v>1023</v>
      </c>
      <c r="C1735" s="15">
        <v>1802</v>
      </c>
      <c r="D1735" s="15">
        <v>440</v>
      </c>
      <c r="E1735" s="15">
        <v>322</v>
      </c>
      <c r="F1735" s="15">
        <v>130300</v>
      </c>
      <c r="G1735" s="15">
        <v>203.5</v>
      </c>
    </row>
    <row r="1736" spans="3:6" ht="12.75">
      <c r="C1736" s="15"/>
      <c r="D1736" s="15"/>
      <c r="E1736" s="15"/>
      <c r="F1736" s="15"/>
    </row>
    <row r="1737" spans="1:6" ht="12.75">
      <c r="A1737" t="s">
        <v>669</v>
      </c>
      <c r="B1737" s="11" t="s">
        <v>345</v>
      </c>
      <c r="C1737" s="15"/>
      <c r="D1737" s="15"/>
      <c r="E1737" s="15"/>
      <c r="F1737" s="15"/>
    </row>
    <row r="1738" spans="2:6" ht="12.75">
      <c r="B1738" s="11" t="s">
        <v>799</v>
      </c>
      <c r="C1738" s="15"/>
      <c r="D1738" s="15"/>
      <c r="E1738" s="15"/>
      <c r="F1738" s="15"/>
    </row>
    <row r="1739" spans="2:7" ht="12.75">
      <c r="B1739" s="11" t="s">
        <v>800</v>
      </c>
      <c r="C1739" s="18">
        <v>1802</v>
      </c>
      <c r="D1739" s="18">
        <v>443</v>
      </c>
      <c r="E1739" s="18">
        <v>322</v>
      </c>
      <c r="F1739" s="18"/>
      <c r="G1739" s="18">
        <v>22.1</v>
      </c>
    </row>
    <row r="1740" spans="2:6" ht="12.75">
      <c r="B1740" s="11" t="s">
        <v>380</v>
      </c>
      <c r="C1740" s="15"/>
      <c r="D1740" s="15"/>
      <c r="E1740" s="15"/>
      <c r="F1740" s="15"/>
    </row>
    <row r="1741" spans="2:7" ht="12.75">
      <c r="B1741" t="s">
        <v>1023</v>
      </c>
      <c r="C1741" s="15">
        <v>1802</v>
      </c>
      <c r="D1741" s="15">
        <v>443</v>
      </c>
      <c r="E1741" s="15">
        <v>322</v>
      </c>
      <c r="F1741" s="15">
        <v>130300</v>
      </c>
      <c r="G1741" s="15">
        <v>22.1</v>
      </c>
    </row>
    <row r="1743" spans="1:6" ht="12.75">
      <c r="A1743" s="11" t="s">
        <v>670</v>
      </c>
      <c r="B1743" s="11" t="s">
        <v>989</v>
      </c>
      <c r="C1743" s="18"/>
      <c r="D1743" s="18"/>
      <c r="E1743" s="18"/>
      <c r="F1743" s="18"/>
    </row>
    <row r="1744" spans="1:7" ht="12.75">
      <c r="A1744" s="11"/>
      <c r="B1744" s="11" t="s">
        <v>346</v>
      </c>
      <c r="C1744" s="18">
        <v>1807</v>
      </c>
      <c r="D1744" s="18">
        <v>489</v>
      </c>
      <c r="E1744" s="18">
        <v>324</v>
      </c>
      <c r="F1744" s="18"/>
      <c r="G1744" s="18">
        <v>9801.5</v>
      </c>
    </row>
    <row r="1745" spans="2:6" ht="12.75">
      <c r="B1745" s="14" t="s">
        <v>380</v>
      </c>
      <c r="C1745" s="15"/>
      <c r="D1745" s="15"/>
      <c r="E1745" s="15"/>
      <c r="F1745" s="15"/>
    </row>
    <row r="1746" spans="2:7" ht="12.75">
      <c r="B1746" s="14" t="s">
        <v>1023</v>
      </c>
      <c r="C1746" s="15">
        <v>1807</v>
      </c>
      <c r="D1746" s="15">
        <v>489</v>
      </c>
      <c r="E1746" s="15">
        <v>324</v>
      </c>
      <c r="F1746" s="15">
        <v>130300</v>
      </c>
      <c r="G1746" s="15">
        <v>9801.5</v>
      </c>
    </row>
    <row r="1747" spans="3:6" ht="12.75">
      <c r="C1747" s="15"/>
      <c r="D1747" s="15"/>
      <c r="E1747" s="15"/>
      <c r="F1747" s="15"/>
    </row>
    <row r="1748" spans="1:6" ht="12.75">
      <c r="A1748" s="11" t="s">
        <v>671</v>
      </c>
      <c r="B1748" s="11" t="s">
        <v>801</v>
      </c>
      <c r="C1748" s="18"/>
      <c r="D1748" s="18"/>
      <c r="E1748" s="18"/>
      <c r="F1748" s="18"/>
    </row>
    <row r="1749" spans="2:7" ht="12.75">
      <c r="B1749" s="11" t="s">
        <v>77</v>
      </c>
      <c r="C1749" s="18">
        <v>1806</v>
      </c>
      <c r="D1749" s="18">
        <v>489</v>
      </c>
      <c r="E1749" s="18"/>
      <c r="F1749" s="18"/>
      <c r="G1749">
        <v>4781</v>
      </c>
    </row>
    <row r="1750" spans="2:6" ht="12.75">
      <c r="B1750" s="14" t="s">
        <v>380</v>
      </c>
      <c r="C1750" s="15"/>
      <c r="D1750" s="15"/>
      <c r="E1750" s="15"/>
      <c r="F1750" s="15"/>
    </row>
    <row r="1751" spans="2:6" ht="12.75">
      <c r="B1751" s="14" t="s">
        <v>791</v>
      </c>
      <c r="C1751" s="15"/>
      <c r="D1751" s="15"/>
      <c r="E1751" s="15"/>
      <c r="F1751" s="15"/>
    </row>
    <row r="1752" spans="2:7" ht="12.75">
      <c r="B1752" t="s">
        <v>792</v>
      </c>
      <c r="C1752" s="15">
        <v>1806</v>
      </c>
      <c r="D1752" s="15">
        <v>489</v>
      </c>
      <c r="E1752" s="15">
        <v>345</v>
      </c>
      <c r="F1752" s="15">
        <v>130300</v>
      </c>
      <c r="G1752" s="15">
        <v>1389.5</v>
      </c>
    </row>
    <row r="1753" spans="2:6" ht="12.75">
      <c r="B1753" t="s">
        <v>793</v>
      </c>
      <c r="C1753" s="15"/>
      <c r="D1753" s="15"/>
      <c r="E1753" s="15"/>
      <c r="F1753" s="15"/>
    </row>
    <row r="1754" spans="2:7" ht="12.75">
      <c r="B1754" s="14" t="s">
        <v>794</v>
      </c>
      <c r="C1754" s="15">
        <v>1806</v>
      </c>
      <c r="D1754" s="15">
        <v>489</v>
      </c>
      <c r="E1754" s="15">
        <v>348</v>
      </c>
      <c r="F1754" s="15">
        <v>130300</v>
      </c>
      <c r="G1754" s="15">
        <v>2235.9</v>
      </c>
    </row>
    <row r="1755" spans="2:7" ht="12.75">
      <c r="B1755" s="14" t="s">
        <v>347</v>
      </c>
      <c r="C1755" s="15">
        <v>1806</v>
      </c>
      <c r="D1755" s="15">
        <v>489</v>
      </c>
      <c r="E1755" s="15">
        <v>333</v>
      </c>
      <c r="F1755" s="15">
        <v>130300</v>
      </c>
      <c r="G1755" s="15">
        <v>702.6</v>
      </c>
    </row>
    <row r="1756" spans="2:6" ht="12.75">
      <c r="B1756" s="14" t="s">
        <v>795</v>
      </c>
      <c r="C1756" s="15"/>
      <c r="D1756" s="15"/>
      <c r="E1756" s="15"/>
      <c r="F1756" s="15"/>
    </row>
    <row r="1757" spans="2:7" ht="12.75">
      <c r="B1757" t="s">
        <v>796</v>
      </c>
      <c r="C1757" s="15">
        <v>1806</v>
      </c>
      <c r="D1757" s="15">
        <v>489</v>
      </c>
      <c r="E1757" s="15">
        <v>397</v>
      </c>
      <c r="F1757" s="15">
        <v>130300</v>
      </c>
      <c r="G1757" s="15">
        <v>141.5</v>
      </c>
    </row>
    <row r="1758" spans="2:7" ht="12.75">
      <c r="B1758" t="s">
        <v>348</v>
      </c>
      <c r="C1758" s="15">
        <v>1806</v>
      </c>
      <c r="D1758" s="15">
        <v>489</v>
      </c>
      <c r="E1758" s="15">
        <v>334</v>
      </c>
      <c r="F1758" s="15">
        <v>130300</v>
      </c>
      <c r="G1758" s="15">
        <v>200</v>
      </c>
    </row>
    <row r="1759" spans="2:7" ht="12.75">
      <c r="B1759" t="s">
        <v>797</v>
      </c>
      <c r="C1759" s="15">
        <v>1806</v>
      </c>
      <c r="D1759" s="15">
        <v>489</v>
      </c>
      <c r="E1759" s="15">
        <v>397</v>
      </c>
      <c r="F1759" s="15">
        <v>130300</v>
      </c>
      <c r="G1759" s="15">
        <v>23.5</v>
      </c>
    </row>
    <row r="1760" spans="2:7" ht="12.75">
      <c r="B1760" t="s">
        <v>349</v>
      </c>
      <c r="C1760" s="15"/>
      <c r="D1760" s="15"/>
      <c r="E1760" s="15"/>
      <c r="F1760" s="15"/>
      <c r="G1760" s="15"/>
    </row>
    <row r="1761" spans="2:7" ht="12.75">
      <c r="B1761" t="s">
        <v>350</v>
      </c>
      <c r="C1761" s="15">
        <v>1806</v>
      </c>
      <c r="D1761" s="15">
        <v>489</v>
      </c>
      <c r="E1761" s="15">
        <v>347</v>
      </c>
      <c r="F1761" s="15">
        <v>130300</v>
      </c>
      <c r="G1761" s="15">
        <v>88</v>
      </c>
    </row>
    <row r="1762" spans="3:7" ht="12.75">
      <c r="C1762" s="15"/>
      <c r="D1762" s="15"/>
      <c r="E1762" s="15"/>
      <c r="F1762" s="15"/>
      <c r="G1762" s="15"/>
    </row>
    <row r="1763" spans="1:6" ht="12.75">
      <c r="A1763" s="11" t="s">
        <v>673</v>
      </c>
      <c r="B1763" s="11" t="s">
        <v>798</v>
      </c>
      <c r="C1763" s="18"/>
      <c r="D1763" s="18"/>
      <c r="E1763" s="18"/>
      <c r="F1763" s="18"/>
    </row>
    <row r="1764" spans="1:7" ht="12.75">
      <c r="A1764" s="11"/>
      <c r="B1764" s="11" t="s">
        <v>721</v>
      </c>
      <c r="C1764" s="18">
        <v>1806</v>
      </c>
      <c r="D1764" s="18">
        <v>498</v>
      </c>
      <c r="E1764" s="18"/>
      <c r="F1764" s="18"/>
      <c r="G1764">
        <v>12966.4</v>
      </c>
    </row>
    <row r="1765" spans="2:6" ht="12.75">
      <c r="B1765" t="s">
        <v>380</v>
      </c>
      <c r="C1765" s="15"/>
      <c r="D1765" s="15"/>
      <c r="E1765" s="15"/>
      <c r="F1765" s="15"/>
    </row>
    <row r="1766" spans="2:6" ht="12.75">
      <c r="B1766" s="14" t="s">
        <v>722</v>
      </c>
      <c r="C1766" s="15"/>
      <c r="D1766" s="15"/>
      <c r="E1766" s="15"/>
      <c r="F1766" s="15"/>
    </row>
    <row r="1767" spans="2:7" ht="12.75">
      <c r="B1767" s="14" t="s">
        <v>792</v>
      </c>
      <c r="C1767" s="15">
        <v>1806</v>
      </c>
      <c r="D1767" s="15">
        <v>498</v>
      </c>
      <c r="E1767" s="15">
        <v>345</v>
      </c>
      <c r="F1767" s="15">
        <v>130300</v>
      </c>
      <c r="G1767" s="15">
        <v>6194.6</v>
      </c>
    </row>
    <row r="1768" spans="2:7" ht="12.75">
      <c r="B1768" s="14" t="s">
        <v>351</v>
      </c>
      <c r="C1768" s="15">
        <v>1806</v>
      </c>
      <c r="D1768" s="15">
        <v>498</v>
      </c>
      <c r="E1768" s="15">
        <v>348</v>
      </c>
      <c r="F1768" s="15">
        <v>130300</v>
      </c>
      <c r="G1768" s="15">
        <v>494.5</v>
      </c>
    </row>
    <row r="1769" spans="2:7" ht="12.75">
      <c r="B1769" t="s">
        <v>81</v>
      </c>
      <c r="C1769" s="15">
        <v>1806</v>
      </c>
      <c r="D1769" s="15">
        <v>498</v>
      </c>
      <c r="E1769" s="15">
        <v>333</v>
      </c>
      <c r="F1769" s="15">
        <v>130300</v>
      </c>
      <c r="G1769" s="15">
        <v>4452.9</v>
      </c>
    </row>
    <row r="1770" spans="2:7" ht="12.75">
      <c r="B1770" t="s">
        <v>728</v>
      </c>
      <c r="C1770" s="15"/>
      <c r="D1770" s="15"/>
      <c r="E1770" s="15"/>
      <c r="F1770" s="15"/>
      <c r="G1770" s="15"/>
    </row>
    <row r="1771" spans="2:7" ht="12.75">
      <c r="B1771" t="s">
        <v>729</v>
      </c>
      <c r="C1771" s="15">
        <v>1806</v>
      </c>
      <c r="D1771" s="15">
        <v>498</v>
      </c>
      <c r="E1771" s="15">
        <v>329</v>
      </c>
      <c r="F1771" s="15">
        <v>130300</v>
      </c>
      <c r="G1771" s="15">
        <v>192</v>
      </c>
    </row>
    <row r="1772" spans="2:7" ht="12.75">
      <c r="B1772" t="s">
        <v>352</v>
      </c>
      <c r="C1772" s="15"/>
      <c r="D1772" s="15"/>
      <c r="E1772" s="15"/>
      <c r="F1772" s="15"/>
      <c r="G1772" s="15"/>
    </row>
    <row r="1773" spans="2:7" ht="12.75">
      <c r="B1773" t="s">
        <v>901</v>
      </c>
      <c r="C1773" s="15">
        <v>1806</v>
      </c>
      <c r="D1773" s="15">
        <v>498</v>
      </c>
      <c r="E1773" s="15">
        <v>346</v>
      </c>
      <c r="F1773" s="15">
        <v>130300</v>
      </c>
      <c r="G1773" s="15">
        <v>1048.8</v>
      </c>
    </row>
    <row r="1774" spans="2:6" ht="12.75">
      <c r="B1774" t="s">
        <v>725</v>
      </c>
      <c r="C1774" s="15"/>
      <c r="D1774" s="15"/>
      <c r="E1774" s="15"/>
      <c r="F1774" s="15"/>
    </row>
    <row r="1775" spans="2:6" ht="12.75">
      <c r="B1775" t="s">
        <v>726</v>
      </c>
      <c r="C1775" s="15"/>
      <c r="D1775" s="15"/>
      <c r="E1775" s="15"/>
      <c r="F1775" s="15"/>
    </row>
    <row r="1776" spans="2:7" ht="12.75">
      <c r="B1776" t="s">
        <v>727</v>
      </c>
      <c r="C1776" s="15">
        <v>1806</v>
      </c>
      <c r="D1776" s="15">
        <v>498</v>
      </c>
      <c r="E1776" s="15">
        <v>347</v>
      </c>
      <c r="F1776" s="15">
        <v>130300</v>
      </c>
      <c r="G1776" s="15">
        <v>263</v>
      </c>
    </row>
    <row r="1777" spans="2:7" ht="12.75">
      <c r="B1777" t="s">
        <v>82</v>
      </c>
      <c r="C1777" s="15"/>
      <c r="D1777" s="15"/>
      <c r="E1777" s="15"/>
      <c r="F1777" s="15"/>
      <c r="G1777" s="15"/>
    </row>
    <row r="1778" spans="2:7" ht="12.75">
      <c r="B1778" t="s">
        <v>1082</v>
      </c>
      <c r="C1778" s="15">
        <v>1806</v>
      </c>
      <c r="D1778" s="15">
        <v>498</v>
      </c>
      <c r="E1778" s="15">
        <v>397</v>
      </c>
      <c r="F1778" s="15">
        <v>130300</v>
      </c>
      <c r="G1778" s="15">
        <v>99.5</v>
      </c>
    </row>
    <row r="1779" spans="2:7" ht="12.75">
      <c r="B1779" t="s">
        <v>797</v>
      </c>
      <c r="C1779" s="15">
        <v>1806</v>
      </c>
      <c r="D1779" s="15">
        <v>498</v>
      </c>
      <c r="E1779" s="15">
        <v>397</v>
      </c>
      <c r="F1779" s="15">
        <v>130300</v>
      </c>
      <c r="G1779" s="15">
        <v>221.1</v>
      </c>
    </row>
    <row r="1780" spans="3:6" ht="12.75">
      <c r="C1780" s="15"/>
      <c r="D1780" s="15"/>
      <c r="E1780" s="15"/>
      <c r="F1780" s="15"/>
    </row>
    <row r="1781" spans="1:6" ht="12.75">
      <c r="A1781" s="11" t="s">
        <v>676</v>
      </c>
      <c r="B1781" s="11" t="s">
        <v>902</v>
      </c>
      <c r="C1781" s="18"/>
      <c r="D1781" s="18"/>
      <c r="E1781" s="18"/>
      <c r="F1781" s="18"/>
    </row>
    <row r="1782" spans="1:6" ht="12.75">
      <c r="A1782" s="11"/>
      <c r="B1782" s="11" t="s">
        <v>903</v>
      </c>
      <c r="C1782" s="18"/>
      <c r="D1782" s="18"/>
      <c r="E1782" s="18"/>
      <c r="F1782" s="18"/>
    </row>
    <row r="1783" spans="1:7" ht="12.75">
      <c r="A1783" s="11"/>
      <c r="B1783" s="11" t="s">
        <v>904</v>
      </c>
      <c r="C1783" s="18">
        <v>1806</v>
      </c>
      <c r="D1783" s="18">
        <v>489</v>
      </c>
      <c r="E1783" s="18">
        <v>353</v>
      </c>
      <c r="F1783" s="18"/>
      <c r="G1783" s="18">
        <v>1584</v>
      </c>
    </row>
    <row r="1784" spans="1:6" ht="12.75">
      <c r="A1784" s="11"/>
      <c r="B1784" s="11" t="s">
        <v>1285</v>
      </c>
      <c r="C1784" s="18"/>
      <c r="D1784" s="18"/>
      <c r="E1784" s="18"/>
      <c r="F1784" s="18"/>
    </row>
    <row r="1785" spans="1:7" ht="12.75">
      <c r="A1785" s="11"/>
      <c r="B1785" s="11" t="s">
        <v>639</v>
      </c>
      <c r="C1785" s="18">
        <v>1806</v>
      </c>
      <c r="D1785" s="18">
        <v>489</v>
      </c>
      <c r="E1785" s="18">
        <v>353</v>
      </c>
      <c r="F1785" s="18">
        <v>130300</v>
      </c>
      <c r="G1785" s="18">
        <v>1584</v>
      </c>
    </row>
    <row r="1786" spans="1:6" ht="12.75">
      <c r="A1786" s="11"/>
      <c r="B1786" s="11"/>
      <c r="C1786" s="18"/>
      <c r="D1786" s="18"/>
      <c r="E1786" s="18"/>
      <c r="F1786" s="18"/>
    </row>
    <row r="1787" spans="1:6" ht="12.75">
      <c r="A1787" s="11" t="s">
        <v>28</v>
      </c>
      <c r="B1787" s="11" t="s">
        <v>988</v>
      </c>
      <c r="C1787" s="18"/>
      <c r="D1787" s="18"/>
      <c r="E1787" s="18"/>
      <c r="F1787" s="18"/>
    </row>
    <row r="1788" spans="1:7" ht="12.75">
      <c r="A1788" s="11"/>
      <c r="B1788" s="11" t="s">
        <v>1187</v>
      </c>
      <c r="C1788" s="18">
        <v>1802</v>
      </c>
      <c r="D1788" s="18">
        <v>442</v>
      </c>
      <c r="E1788" s="18">
        <v>326</v>
      </c>
      <c r="F1788" s="18"/>
      <c r="G1788" s="18">
        <v>70.2</v>
      </c>
    </row>
    <row r="1789" spans="2:6" ht="12.75">
      <c r="B1789" s="14" t="s">
        <v>380</v>
      </c>
      <c r="C1789" s="15"/>
      <c r="D1789" s="15"/>
      <c r="E1789" s="15"/>
      <c r="F1789" s="15"/>
    </row>
    <row r="1790" spans="2:7" ht="12.75">
      <c r="B1790" s="14" t="s">
        <v>1023</v>
      </c>
      <c r="C1790" s="15">
        <v>1802</v>
      </c>
      <c r="D1790" s="15">
        <v>442</v>
      </c>
      <c r="E1790" s="15">
        <v>326</v>
      </c>
      <c r="F1790" s="15">
        <v>130300</v>
      </c>
      <c r="G1790" s="15">
        <v>70.2</v>
      </c>
    </row>
    <row r="1792" spans="2:7" s="11" customFormat="1" ht="12.75">
      <c r="B1792" s="11" t="s">
        <v>905</v>
      </c>
      <c r="G1792" s="11">
        <v>178010.2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198"/>
  <sheetViews>
    <sheetView zoomScale="75" zoomScaleNormal="75" zoomScalePageLayoutView="0" workbookViewId="0" topLeftCell="A1">
      <selection activeCell="M184" sqref="M184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30.25390625" style="0" customWidth="1"/>
    <col min="5" max="5" width="10.125" style="0" customWidth="1"/>
    <col min="6" max="6" width="10.00390625" style="0" customWidth="1"/>
    <col min="7" max="7" width="9.00390625" style="0" customWidth="1"/>
    <col min="8" max="8" width="7.875" style="0" customWidth="1"/>
  </cols>
  <sheetData>
    <row r="2" ht="12.75">
      <c r="F2" t="s">
        <v>1128</v>
      </c>
    </row>
    <row r="3" ht="12.75">
      <c r="E3" t="s">
        <v>159</v>
      </c>
    </row>
    <row r="4" ht="12.75">
      <c r="E4" t="s">
        <v>49</v>
      </c>
    </row>
    <row r="5" ht="12.75">
      <c r="E5" t="s">
        <v>50</v>
      </c>
    </row>
    <row r="8" ht="12.75">
      <c r="D8" t="s">
        <v>51</v>
      </c>
    </row>
    <row r="9" ht="12.75">
      <c r="C9" t="s">
        <v>52</v>
      </c>
    </row>
    <row r="10" ht="12.75">
      <c r="C10" t="s">
        <v>53</v>
      </c>
    </row>
    <row r="11" ht="13.5" thickBot="1"/>
    <row r="12" spans="1:8" ht="13.5" thickBot="1">
      <c r="A12" s="7" t="s">
        <v>54</v>
      </c>
      <c r="B12" s="2" t="s">
        <v>57</v>
      </c>
      <c r="C12" s="7" t="s">
        <v>1132</v>
      </c>
      <c r="D12" s="2"/>
      <c r="E12" s="12" t="s">
        <v>160</v>
      </c>
      <c r="F12" s="13" t="s">
        <v>1135</v>
      </c>
      <c r="G12" s="13"/>
      <c r="H12" s="10"/>
    </row>
    <row r="13" spans="1:8" ht="13.5" thickBot="1">
      <c r="A13" s="8" t="s">
        <v>56</v>
      </c>
      <c r="B13" s="4" t="s">
        <v>164</v>
      </c>
      <c r="C13" s="8" t="s">
        <v>1133</v>
      </c>
      <c r="D13" s="4"/>
      <c r="E13" s="7" t="s">
        <v>1136</v>
      </c>
      <c r="F13" s="12"/>
      <c r="G13" s="13" t="s">
        <v>374</v>
      </c>
      <c r="H13" s="10"/>
    </row>
    <row r="14" spans="1:8" ht="12.75">
      <c r="A14" s="8" t="s">
        <v>1129</v>
      </c>
      <c r="B14" s="4"/>
      <c r="C14" s="8" t="s">
        <v>1134</v>
      </c>
      <c r="D14" s="4" t="s">
        <v>515</v>
      </c>
      <c r="E14" s="8" t="s">
        <v>371</v>
      </c>
      <c r="F14" s="39" t="s">
        <v>58</v>
      </c>
      <c r="G14" s="8" t="s">
        <v>374</v>
      </c>
      <c r="H14" s="36" t="s">
        <v>61</v>
      </c>
    </row>
    <row r="15" spans="1:8" ht="12.75">
      <c r="A15" s="8" t="s">
        <v>55</v>
      </c>
      <c r="B15" s="4"/>
      <c r="C15" s="8"/>
      <c r="D15" s="4"/>
      <c r="E15" s="8" t="s">
        <v>372</v>
      </c>
      <c r="F15" s="39" t="s">
        <v>371</v>
      </c>
      <c r="G15" s="8" t="s">
        <v>60</v>
      </c>
      <c r="H15" s="36" t="s">
        <v>1133</v>
      </c>
    </row>
    <row r="16" spans="1:8" ht="13.5" thickBot="1">
      <c r="A16" s="9" t="s">
        <v>163</v>
      </c>
      <c r="B16" s="6"/>
      <c r="C16" s="9"/>
      <c r="D16" s="6"/>
      <c r="E16" s="9"/>
      <c r="F16" s="80" t="s">
        <v>59</v>
      </c>
      <c r="G16" s="9"/>
      <c r="H16" s="37" t="s">
        <v>739</v>
      </c>
    </row>
    <row r="17" spans="1:4" ht="12.75">
      <c r="A17" s="17" t="s">
        <v>375</v>
      </c>
      <c r="B17" s="15" t="s">
        <v>529</v>
      </c>
      <c r="C17" s="15" t="s">
        <v>529</v>
      </c>
      <c r="D17" t="s">
        <v>520</v>
      </c>
    </row>
    <row r="18" spans="1:8" ht="12.75">
      <c r="A18" s="17"/>
      <c r="B18" s="15"/>
      <c r="C18" s="15"/>
      <c r="D18" t="s">
        <v>562</v>
      </c>
      <c r="E18">
        <v>11769</v>
      </c>
      <c r="F18">
        <v>11214.7</v>
      </c>
      <c r="G18">
        <v>6844.3</v>
      </c>
      <c r="H18">
        <v>554.3</v>
      </c>
    </row>
    <row r="19" spans="1:4" ht="12.75">
      <c r="A19" s="17"/>
      <c r="B19" s="15"/>
      <c r="C19" s="15"/>
      <c r="D19" t="s">
        <v>598</v>
      </c>
    </row>
    <row r="20" spans="1:4" ht="12.75">
      <c r="A20" s="17" t="s">
        <v>170</v>
      </c>
      <c r="B20" s="15" t="s">
        <v>532</v>
      </c>
      <c r="C20" s="15" t="s">
        <v>531</v>
      </c>
      <c r="D20" t="s">
        <v>1038</v>
      </c>
    </row>
    <row r="21" spans="1:8" ht="12.75">
      <c r="A21" s="17"/>
      <c r="B21" s="15"/>
      <c r="C21" s="15"/>
      <c r="D21" t="s">
        <v>1041</v>
      </c>
      <c r="E21">
        <v>11769</v>
      </c>
      <c r="F21">
        <v>11214.7</v>
      </c>
      <c r="G21">
        <v>6844.3</v>
      </c>
      <c r="H21">
        <v>554.3</v>
      </c>
    </row>
    <row r="22" spans="1:3" ht="12.75">
      <c r="A22" s="17"/>
      <c r="B22" s="15"/>
      <c r="C22" s="15"/>
    </row>
    <row r="23" spans="1:4" ht="12.75">
      <c r="A23" s="17" t="s">
        <v>563</v>
      </c>
      <c r="B23" s="15" t="s">
        <v>529</v>
      </c>
      <c r="C23" s="15" t="s">
        <v>529</v>
      </c>
      <c r="D23" t="s">
        <v>521</v>
      </c>
    </row>
    <row r="24" spans="1:4" ht="12.75">
      <c r="A24" s="17"/>
      <c r="B24" s="15"/>
      <c r="C24" s="15"/>
      <c r="D24" t="s">
        <v>740</v>
      </c>
    </row>
    <row r="25" spans="1:7" ht="12.75">
      <c r="A25" s="17"/>
      <c r="B25" s="15"/>
      <c r="C25" s="15"/>
      <c r="D25" t="s">
        <v>570</v>
      </c>
      <c r="E25">
        <v>6179.8</v>
      </c>
      <c r="F25">
        <v>6179.8</v>
      </c>
      <c r="G25">
        <v>3621.8</v>
      </c>
    </row>
    <row r="26" spans="1:4" ht="12.75">
      <c r="A26" s="17"/>
      <c r="B26" s="15"/>
      <c r="C26" s="15"/>
      <c r="D26" t="s">
        <v>485</v>
      </c>
    </row>
    <row r="27" spans="1:4" ht="12.75">
      <c r="A27" s="17" t="s">
        <v>168</v>
      </c>
      <c r="B27" s="15">
        <v>601</v>
      </c>
      <c r="C27" s="15" t="s">
        <v>530</v>
      </c>
      <c r="D27" t="s">
        <v>360</v>
      </c>
    </row>
    <row r="28" spans="1:7" ht="12.75">
      <c r="A28" s="17"/>
      <c r="B28" s="15"/>
      <c r="C28" s="15"/>
      <c r="D28" t="s">
        <v>163</v>
      </c>
      <c r="E28">
        <v>6179.8</v>
      </c>
      <c r="F28">
        <v>6179.8</v>
      </c>
      <c r="G28">
        <v>3621.8</v>
      </c>
    </row>
    <row r="29" spans="1:3" ht="12.75">
      <c r="A29" s="17"/>
      <c r="B29" s="15"/>
      <c r="C29" s="15"/>
    </row>
    <row r="30" spans="1:4" ht="12.75">
      <c r="A30" s="17" t="s">
        <v>566</v>
      </c>
      <c r="B30" s="15" t="s">
        <v>529</v>
      </c>
      <c r="C30" s="15" t="s">
        <v>529</v>
      </c>
      <c r="D30" t="s">
        <v>735</v>
      </c>
    </row>
    <row r="31" spans="1:8" ht="12.75">
      <c r="A31" s="17"/>
      <c r="B31" s="15"/>
      <c r="C31" s="15"/>
      <c r="D31" t="s">
        <v>736</v>
      </c>
      <c r="E31">
        <v>1624.1</v>
      </c>
      <c r="F31">
        <v>1129.5</v>
      </c>
      <c r="H31">
        <v>4.6</v>
      </c>
    </row>
    <row r="32" spans="1:4" ht="12.75">
      <c r="A32" s="17"/>
      <c r="B32" s="15"/>
      <c r="C32" s="15"/>
      <c r="D32" t="s">
        <v>598</v>
      </c>
    </row>
    <row r="33" spans="1:4" ht="12.75">
      <c r="A33" s="17" t="s">
        <v>1127</v>
      </c>
      <c r="B33" s="15">
        <v>293</v>
      </c>
      <c r="C33" s="15">
        <v>290</v>
      </c>
      <c r="D33" t="s">
        <v>575</v>
      </c>
    </row>
    <row r="34" spans="1:6" ht="12.75">
      <c r="A34" s="17"/>
      <c r="B34" s="15"/>
      <c r="C34" s="15"/>
      <c r="D34" t="s">
        <v>1042</v>
      </c>
      <c r="E34">
        <v>677</v>
      </c>
      <c r="F34">
        <v>677</v>
      </c>
    </row>
    <row r="35" spans="1:4" ht="12.75">
      <c r="A35" s="17" t="s">
        <v>1127</v>
      </c>
      <c r="B35" s="15">
        <v>293</v>
      </c>
      <c r="C35" s="15">
        <v>441</v>
      </c>
      <c r="D35" t="s">
        <v>362</v>
      </c>
    </row>
    <row r="36" spans="1:4" ht="12.75">
      <c r="A36" s="17"/>
      <c r="B36" s="15"/>
      <c r="C36" s="15"/>
      <c r="D36" t="s">
        <v>363</v>
      </c>
    </row>
    <row r="37" spans="1:6" ht="12.75">
      <c r="A37" s="17"/>
      <c r="B37" s="15"/>
      <c r="C37" s="15"/>
      <c r="D37" t="s">
        <v>13</v>
      </c>
      <c r="E37">
        <v>452.5</v>
      </c>
      <c r="F37">
        <v>452.5</v>
      </c>
    </row>
    <row r="38" spans="1:4" ht="12.75">
      <c r="A38" s="17" t="s">
        <v>1188</v>
      </c>
      <c r="B38" s="15">
        <v>313</v>
      </c>
      <c r="C38" s="15">
        <v>198</v>
      </c>
      <c r="D38" t="s">
        <v>695</v>
      </c>
    </row>
    <row r="39" spans="1:8" ht="12.75">
      <c r="A39" s="17"/>
      <c r="B39" s="15"/>
      <c r="C39" s="15"/>
      <c r="D39" t="s">
        <v>696</v>
      </c>
      <c r="E39">
        <v>494.6</v>
      </c>
      <c r="H39">
        <v>494.6</v>
      </c>
    </row>
    <row r="40" spans="1:3" ht="12.75">
      <c r="A40" s="17"/>
      <c r="B40" s="15"/>
      <c r="C40" s="15"/>
    </row>
    <row r="41" spans="1:4" ht="12.75">
      <c r="A41" s="17" t="s">
        <v>569</v>
      </c>
      <c r="B41" s="15" t="s">
        <v>533</v>
      </c>
      <c r="C41" s="15" t="s">
        <v>533</v>
      </c>
      <c r="D41" t="s">
        <v>697</v>
      </c>
    </row>
    <row r="42" spans="1:7" ht="12.75">
      <c r="A42" s="17"/>
      <c r="B42" s="15"/>
      <c r="C42" s="15"/>
      <c r="D42" t="s">
        <v>698</v>
      </c>
      <c r="E42">
        <v>614.5</v>
      </c>
      <c r="F42">
        <v>614.5</v>
      </c>
      <c r="G42">
        <v>45.7</v>
      </c>
    </row>
    <row r="43" spans="1:4" ht="12.75">
      <c r="A43" s="17"/>
      <c r="B43" s="15"/>
      <c r="C43" s="15"/>
      <c r="D43" t="s">
        <v>485</v>
      </c>
    </row>
    <row r="44" spans="1:4" ht="12.75">
      <c r="A44" s="17" t="s">
        <v>1279</v>
      </c>
      <c r="B44" s="15">
        <v>345</v>
      </c>
      <c r="C44" s="15">
        <v>212</v>
      </c>
      <c r="D44" t="s">
        <v>699</v>
      </c>
    </row>
    <row r="45" spans="1:6" ht="12.75">
      <c r="A45" s="17"/>
      <c r="B45" s="15"/>
      <c r="C45" s="15"/>
      <c r="D45" t="s">
        <v>1222</v>
      </c>
      <c r="E45">
        <v>305.1</v>
      </c>
      <c r="F45">
        <v>305.1</v>
      </c>
    </row>
    <row r="46" spans="1:4" ht="12.75">
      <c r="A46" s="17" t="s">
        <v>1126</v>
      </c>
      <c r="B46" s="15">
        <v>344</v>
      </c>
      <c r="C46" s="15">
        <v>212</v>
      </c>
      <c r="D46" t="s">
        <v>699</v>
      </c>
    </row>
    <row r="47" spans="1:6" ht="12.75">
      <c r="A47" s="17"/>
      <c r="B47" s="15"/>
      <c r="C47" s="15"/>
      <c r="D47" t="s">
        <v>1222</v>
      </c>
      <c r="E47">
        <v>40</v>
      </c>
      <c r="F47">
        <v>40</v>
      </c>
    </row>
    <row r="48" spans="1:4" ht="12.75">
      <c r="A48" s="17" t="s">
        <v>1126</v>
      </c>
      <c r="B48" s="15">
        <v>344</v>
      </c>
      <c r="C48" s="15">
        <v>213</v>
      </c>
      <c r="D48" t="s">
        <v>700</v>
      </c>
    </row>
    <row r="49" spans="1:6" ht="12.75">
      <c r="A49" s="17"/>
      <c r="B49" s="15"/>
      <c r="C49" s="15"/>
      <c r="D49" t="s">
        <v>364</v>
      </c>
      <c r="E49">
        <v>165.6</v>
      </c>
      <c r="F49">
        <v>165.6</v>
      </c>
    </row>
    <row r="50" spans="1:7" ht="12.75">
      <c r="A50" s="17" t="s">
        <v>1260</v>
      </c>
      <c r="B50" s="15">
        <v>342</v>
      </c>
      <c r="C50" s="15" t="s">
        <v>169</v>
      </c>
      <c r="D50" t="s">
        <v>741</v>
      </c>
      <c r="E50">
        <v>91.8</v>
      </c>
      <c r="F50">
        <v>91.8</v>
      </c>
      <c r="G50">
        <v>45.7</v>
      </c>
    </row>
    <row r="51" spans="1:6" ht="12.75">
      <c r="A51" s="17" t="s">
        <v>1257</v>
      </c>
      <c r="B51" s="15">
        <v>342</v>
      </c>
      <c r="C51" s="15">
        <v>397</v>
      </c>
      <c r="D51" t="s">
        <v>742</v>
      </c>
      <c r="E51">
        <v>12</v>
      </c>
      <c r="F51">
        <v>12</v>
      </c>
    </row>
    <row r="52" spans="1:4" ht="12.75">
      <c r="A52">
        <v>1000</v>
      </c>
      <c r="B52" s="15" t="s">
        <v>529</v>
      </c>
      <c r="C52" s="15" t="s">
        <v>529</v>
      </c>
      <c r="D52" t="s">
        <v>572</v>
      </c>
    </row>
    <row r="53" spans="2:6" ht="12.75">
      <c r="B53" s="15"/>
      <c r="C53" s="15"/>
      <c r="D53" t="s">
        <v>522</v>
      </c>
      <c r="E53">
        <v>2035.7</v>
      </c>
      <c r="F53">
        <v>2035.7</v>
      </c>
    </row>
    <row r="54" spans="2:4" ht="12.75">
      <c r="B54" s="15"/>
      <c r="C54" s="15"/>
      <c r="D54" t="s">
        <v>598</v>
      </c>
    </row>
    <row r="55" spans="1:4" ht="12.75">
      <c r="A55">
        <v>1001</v>
      </c>
      <c r="B55" s="15">
        <v>372</v>
      </c>
      <c r="C55" s="15">
        <v>290</v>
      </c>
      <c r="D55" t="s">
        <v>575</v>
      </c>
    </row>
    <row r="56" spans="2:6" ht="12.75">
      <c r="B56" s="15"/>
      <c r="C56" s="15"/>
      <c r="D56" t="s">
        <v>1043</v>
      </c>
      <c r="E56">
        <v>2023.2</v>
      </c>
      <c r="F56">
        <v>2023.2</v>
      </c>
    </row>
    <row r="57" spans="1:4" ht="12.75">
      <c r="A57">
        <v>1006</v>
      </c>
      <c r="B57" s="15">
        <v>376</v>
      </c>
      <c r="C57" s="15">
        <v>290</v>
      </c>
      <c r="D57" t="s">
        <v>16</v>
      </c>
    </row>
    <row r="58" spans="2:6" ht="12.75">
      <c r="B58" s="15"/>
      <c r="C58" s="15"/>
      <c r="D58" t="s">
        <v>17</v>
      </c>
      <c r="E58">
        <v>12.5</v>
      </c>
      <c r="F58">
        <v>12.5</v>
      </c>
    </row>
    <row r="59" spans="1:6" ht="12.75">
      <c r="A59">
        <v>1101</v>
      </c>
      <c r="B59" s="15">
        <v>516</v>
      </c>
      <c r="C59" s="15">
        <v>397</v>
      </c>
      <c r="D59" t="s">
        <v>743</v>
      </c>
      <c r="E59">
        <v>100</v>
      </c>
      <c r="F59">
        <v>100</v>
      </c>
    </row>
    <row r="60" spans="1:4" ht="12.75">
      <c r="A60">
        <v>1200</v>
      </c>
      <c r="B60" s="15" t="s">
        <v>529</v>
      </c>
      <c r="C60" s="15" t="s">
        <v>529</v>
      </c>
      <c r="D60" t="s">
        <v>1044</v>
      </c>
    </row>
    <row r="61" spans="2:8" ht="12.75">
      <c r="B61" s="15"/>
      <c r="C61" s="15"/>
      <c r="D61" t="s">
        <v>1045</v>
      </c>
      <c r="E61">
        <v>19542.1</v>
      </c>
      <c r="F61">
        <v>14361.5</v>
      </c>
      <c r="H61">
        <v>5180.6</v>
      </c>
    </row>
    <row r="62" spans="2:4" ht="12.75">
      <c r="B62" s="15"/>
      <c r="C62" s="15"/>
      <c r="D62" t="s">
        <v>380</v>
      </c>
    </row>
    <row r="63" spans="1:8" ht="12.75">
      <c r="A63">
        <v>1201</v>
      </c>
      <c r="B63" s="15">
        <v>310</v>
      </c>
      <c r="C63" s="15">
        <v>290</v>
      </c>
      <c r="D63" t="s">
        <v>18</v>
      </c>
      <c r="E63">
        <v>18487.4</v>
      </c>
      <c r="F63">
        <v>13496.9</v>
      </c>
      <c r="H63">
        <v>4990.5</v>
      </c>
    </row>
    <row r="64" spans="1:4" ht="12.75">
      <c r="A64">
        <v>1202</v>
      </c>
      <c r="B64" s="15">
        <v>311</v>
      </c>
      <c r="C64" s="15">
        <v>443</v>
      </c>
      <c r="D64" t="s">
        <v>737</v>
      </c>
    </row>
    <row r="65" spans="2:4" ht="12.75">
      <c r="B65" s="15"/>
      <c r="C65" s="15"/>
      <c r="D65" t="s">
        <v>701</v>
      </c>
    </row>
    <row r="66" spans="2:8" ht="12.75">
      <c r="B66" s="15"/>
      <c r="C66" s="15"/>
      <c r="D66" t="s">
        <v>19</v>
      </c>
      <c r="E66">
        <v>903.1</v>
      </c>
      <c r="F66">
        <v>861.7</v>
      </c>
      <c r="H66">
        <v>41.4</v>
      </c>
    </row>
    <row r="67" spans="1:4" ht="12.75">
      <c r="A67">
        <v>1203</v>
      </c>
      <c r="B67" s="15">
        <v>311</v>
      </c>
      <c r="C67" s="15">
        <v>444</v>
      </c>
      <c r="D67" t="s">
        <v>20</v>
      </c>
    </row>
    <row r="68" spans="2:8" ht="12.75">
      <c r="B68" s="15"/>
      <c r="C68" s="15"/>
      <c r="D68" t="s">
        <v>701</v>
      </c>
      <c r="E68">
        <v>151.6</v>
      </c>
      <c r="F68">
        <v>2.9</v>
      </c>
      <c r="H68">
        <v>148.7</v>
      </c>
    </row>
    <row r="69" spans="2:3" ht="12.75">
      <c r="B69" s="15"/>
      <c r="C69" s="15"/>
    </row>
    <row r="70" spans="1:4" ht="12.75">
      <c r="A70">
        <v>1300</v>
      </c>
      <c r="B70" s="15" t="s">
        <v>533</v>
      </c>
      <c r="C70" s="15" t="s">
        <v>533</v>
      </c>
      <c r="D70" t="s">
        <v>477</v>
      </c>
    </row>
    <row r="71" spans="2:4" ht="12.75">
      <c r="B71" s="15"/>
      <c r="C71" s="15"/>
      <c r="D71" t="s">
        <v>1046</v>
      </c>
    </row>
    <row r="72" spans="2:8" ht="12.75">
      <c r="B72" s="15"/>
      <c r="C72" s="15"/>
      <c r="D72" t="s">
        <v>1047</v>
      </c>
      <c r="E72">
        <v>175</v>
      </c>
      <c r="F72">
        <v>155</v>
      </c>
      <c r="G72">
        <v>27.2</v>
      </c>
      <c r="H72">
        <v>20</v>
      </c>
    </row>
    <row r="73" spans="2:4" ht="12.75">
      <c r="B73" s="15"/>
      <c r="C73" s="15"/>
      <c r="D73" t="s">
        <v>485</v>
      </c>
    </row>
    <row r="74" spans="1:4" ht="12.75">
      <c r="A74">
        <v>1302</v>
      </c>
      <c r="B74" s="15">
        <v>601</v>
      </c>
      <c r="C74" s="15" t="s">
        <v>169</v>
      </c>
      <c r="D74" t="s">
        <v>703</v>
      </c>
    </row>
    <row r="75" spans="2:8" ht="12.75">
      <c r="B75" s="15"/>
      <c r="C75" s="15"/>
      <c r="D75" t="s">
        <v>704</v>
      </c>
      <c r="E75">
        <v>104.3</v>
      </c>
      <c r="F75">
        <v>84.3</v>
      </c>
      <c r="G75">
        <v>27.2</v>
      </c>
      <c r="H75">
        <v>20</v>
      </c>
    </row>
    <row r="76" spans="1:4" ht="12.75">
      <c r="A76">
        <v>1303</v>
      </c>
      <c r="B76" s="15">
        <v>151</v>
      </c>
      <c r="C76" s="15">
        <v>397</v>
      </c>
      <c r="D76" t="s">
        <v>744</v>
      </c>
    </row>
    <row r="77" spans="2:6" ht="12.75">
      <c r="B77" s="15"/>
      <c r="C77" s="15"/>
      <c r="D77" t="s">
        <v>780</v>
      </c>
      <c r="E77">
        <v>70.7</v>
      </c>
      <c r="F77">
        <v>70.7</v>
      </c>
    </row>
    <row r="78" spans="2:3" ht="12.75">
      <c r="B78" s="15"/>
      <c r="C78" s="15"/>
    </row>
    <row r="79" spans="1:8" ht="12.75">
      <c r="A79">
        <v>1400</v>
      </c>
      <c r="B79" s="15" t="s">
        <v>529</v>
      </c>
      <c r="C79" s="15" t="s">
        <v>529</v>
      </c>
      <c r="D79" t="s">
        <v>578</v>
      </c>
      <c r="E79">
        <v>19674.8</v>
      </c>
      <c r="F79">
        <v>18196.7</v>
      </c>
      <c r="G79">
        <v>9009.7</v>
      </c>
      <c r="H79">
        <v>1478.1</v>
      </c>
    </row>
    <row r="80" spans="2:4" ht="12.75">
      <c r="B80" s="15"/>
      <c r="C80" s="15"/>
      <c r="D80" t="s">
        <v>161</v>
      </c>
    </row>
    <row r="81" spans="1:8" ht="12.75">
      <c r="A81">
        <v>1401</v>
      </c>
      <c r="B81" s="15">
        <v>400</v>
      </c>
      <c r="C81" s="15">
        <v>259</v>
      </c>
      <c r="D81" t="s">
        <v>1078</v>
      </c>
      <c r="E81">
        <v>2300.8</v>
      </c>
      <c r="F81">
        <v>1749</v>
      </c>
      <c r="G81">
        <v>669.6</v>
      </c>
      <c r="H81">
        <v>551.8</v>
      </c>
    </row>
    <row r="82" spans="1:4" ht="12.75">
      <c r="A82">
        <v>1402</v>
      </c>
      <c r="B82" s="15">
        <v>401</v>
      </c>
      <c r="C82" s="15">
        <v>260</v>
      </c>
      <c r="D82" t="s">
        <v>642</v>
      </c>
    </row>
    <row r="83" spans="2:8" ht="12.75">
      <c r="B83" s="15"/>
      <c r="C83" s="15"/>
      <c r="D83" t="s">
        <v>643</v>
      </c>
      <c r="E83">
        <v>13418.7</v>
      </c>
      <c r="F83">
        <v>12705</v>
      </c>
      <c r="G83">
        <v>6380.4</v>
      </c>
      <c r="H83">
        <v>713.7</v>
      </c>
    </row>
    <row r="84" spans="1:4" ht="12.75">
      <c r="A84">
        <v>1402</v>
      </c>
      <c r="B84" s="15">
        <v>401</v>
      </c>
      <c r="C84" s="15">
        <v>262</v>
      </c>
      <c r="D84" t="s">
        <v>579</v>
      </c>
    </row>
    <row r="85" spans="2:7" ht="12.75">
      <c r="B85" s="15"/>
      <c r="C85" s="15"/>
      <c r="D85" t="s">
        <v>580</v>
      </c>
      <c r="E85">
        <v>287</v>
      </c>
      <c r="F85">
        <v>287</v>
      </c>
      <c r="G85">
        <v>181.2</v>
      </c>
    </row>
    <row r="86" spans="1:6" ht="12.75">
      <c r="A86">
        <v>1402</v>
      </c>
      <c r="B86" s="15">
        <v>401</v>
      </c>
      <c r="C86" s="15">
        <v>263</v>
      </c>
      <c r="D86" t="s">
        <v>21</v>
      </c>
      <c r="E86">
        <v>5</v>
      </c>
      <c r="F86">
        <v>5</v>
      </c>
    </row>
    <row r="87" spans="1:4" ht="12.75">
      <c r="A87">
        <v>1402</v>
      </c>
      <c r="B87" s="15">
        <v>401</v>
      </c>
      <c r="C87" s="15">
        <v>264</v>
      </c>
      <c r="D87" t="s">
        <v>705</v>
      </c>
    </row>
    <row r="88" spans="2:8" ht="12.75">
      <c r="B88" s="15"/>
      <c r="C88" s="15"/>
      <c r="D88" t="s">
        <v>706</v>
      </c>
      <c r="E88">
        <v>855</v>
      </c>
      <c r="F88">
        <v>785.6</v>
      </c>
      <c r="G88">
        <v>428.5</v>
      </c>
      <c r="H88">
        <v>69.4</v>
      </c>
    </row>
    <row r="89" spans="1:6" ht="12.75">
      <c r="A89">
        <v>1402</v>
      </c>
      <c r="B89" s="15">
        <v>401</v>
      </c>
      <c r="C89" s="15">
        <v>265</v>
      </c>
      <c r="D89" t="s">
        <v>927</v>
      </c>
      <c r="E89">
        <v>0.5</v>
      </c>
      <c r="F89">
        <v>0.5</v>
      </c>
    </row>
    <row r="90" spans="1:4" ht="12.75">
      <c r="A90">
        <v>1407</v>
      </c>
      <c r="B90" s="15">
        <v>407</v>
      </c>
      <c r="C90" s="15">
        <v>272</v>
      </c>
      <c r="D90" t="s">
        <v>1048</v>
      </c>
    </row>
    <row r="91" spans="2:8" ht="12.75">
      <c r="B91" s="15"/>
      <c r="C91" s="15"/>
      <c r="D91" t="s">
        <v>1049</v>
      </c>
      <c r="E91">
        <v>2681.8</v>
      </c>
      <c r="F91">
        <v>2610.2</v>
      </c>
      <c r="G91">
        <v>1350</v>
      </c>
      <c r="H91">
        <v>71.6</v>
      </c>
    </row>
    <row r="92" spans="1:4" ht="12.75">
      <c r="A92">
        <v>1407</v>
      </c>
      <c r="B92" s="15">
        <v>407</v>
      </c>
      <c r="C92" s="15">
        <v>319</v>
      </c>
      <c r="D92" t="s">
        <v>707</v>
      </c>
    </row>
    <row r="93" spans="2:4" ht="12.75">
      <c r="B93" s="15"/>
      <c r="C93" s="15"/>
      <c r="D93" t="s">
        <v>708</v>
      </c>
    </row>
    <row r="94" spans="2:6" ht="12.75">
      <c r="B94" s="15"/>
      <c r="C94" s="15"/>
      <c r="D94" t="s">
        <v>353</v>
      </c>
      <c r="E94">
        <v>126</v>
      </c>
      <c r="F94">
        <v>126</v>
      </c>
    </row>
    <row r="95" spans="2:3" ht="12.75">
      <c r="B95" s="15"/>
      <c r="C95" s="15"/>
    </row>
    <row r="96" spans="1:4" ht="12.75">
      <c r="A96">
        <v>1500</v>
      </c>
      <c r="B96" s="15" t="s">
        <v>529</v>
      </c>
      <c r="C96" s="15" t="s">
        <v>529</v>
      </c>
      <c r="D96" t="s">
        <v>354</v>
      </c>
    </row>
    <row r="97" spans="2:8" ht="12.75">
      <c r="B97" s="15"/>
      <c r="C97" s="15"/>
      <c r="D97" t="s">
        <v>355</v>
      </c>
      <c r="E97">
        <v>5303</v>
      </c>
      <c r="F97">
        <v>5187.9</v>
      </c>
      <c r="G97">
        <v>1970.6</v>
      </c>
      <c r="H97">
        <v>115.1</v>
      </c>
    </row>
    <row r="98" spans="2:4" ht="12.75">
      <c r="B98" s="15"/>
      <c r="C98" s="15"/>
      <c r="D98" t="s">
        <v>615</v>
      </c>
    </row>
    <row r="99" spans="1:4" ht="12.75">
      <c r="A99">
        <v>1501</v>
      </c>
      <c r="B99" s="15">
        <v>410</v>
      </c>
      <c r="C99" s="15">
        <v>280</v>
      </c>
      <c r="D99" t="s">
        <v>709</v>
      </c>
    </row>
    <row r="100" spans="2:8" ht="12.75">
      <c r="B100" s="15"/>
      <c r="C100" s="15"/>
      <c r="D100" t="s">
        <v>377</v>
      </c>
      <c r="E100">
        <v>3274.8</v>
      </c>
      <c r="F100">
        <v>3159.7</v>
      </c>
      <c r="G100">
        <v>842.1</v>
      </c>
      <c r="H100">
        <v>115.1</v>
      </c>
    </row>
    <row r="101" spans="1:7" ht="12.75">
      <c r="A101">
        <v>1501</v>
      </c>
      <c r="B101" s="15">
        <v>410</v>
      </c>
      <c r="C101" s="15">
        <v>283</v>
      </c>
      <c r="D101" t="s">
        <v>378</v>
      </c>
      <c r="E101">
        <v>71.4</v>
      </c>
      <c r="F101">
        <v>71.4</v>
      </c>
      <c r="G101">
        <v>34.8</v>
      </c>
    </row>
    <row r="102" spans="1:7" ht="12.75">
      <c r="A102">
        <v>1501</v>
      </c>
      <c r="B102" s="15">
        <v>410</v>
      </c>
      <c r="C102" s="15">
        <v>284</v>
      </c>
      <c r="D102" t="s">
        <v>175</v>
      </c>
      <c r="E102">
        <v>1631.3</v>
      </c>
      <c r="F102">
        <v>1631.3</v>
      </c>
      <c r="G102">
        <v>923.5</v>
      </c>
    </row>
    <row r="103" spans="1:4" ht="12.75">
      <c r="A103">
        <v>1501</v>
      </c>
      <c r="B103" s="15">
        <v>412</v>
      </c>
      <c r="C103" s="15">
        <v>287</v>
      </c>
      <c r="D103" t="s">
        <v>581</v>
      </c>
    </row>
    <row r="104" spans="2:7" ht="12.75">
      <c r="B104" s="15"/>
      <c r="C104" s="15"/>
      <c r="D104" t="s">
        <v>379</v>
      </c>
      <c r="E104">
        <v>227.9</v>
      </c>
      <c r="F104">
        <v>227.9</v>
      </c>
      <c r="G104">
        <v>170.2</v>
      </c>
    </row>
    <row r="105" spans="1:6" ht="12.75">
      <c r="A105">
        <v>1502</v>
      </c>
      <c r="B105" s="15">
        <v>415</v>
      </c>
      <c r="C105" s="15">
        <v>282</v>
      </c>
      <c r="D105" t="s">
        <v>22</v>
      </c>
      <c r="E105">
        <v>97.6</v>
      </c>
      <c r="F105">
        <v>97.6</v>
      </c>
    </row>
    <row r="106" spans="2:3" ht="12.75">
      <c r="B106" s="15"/>
      <c r="C106" s="15"/>
    </row>
    <row r="107" spans="1:4" ht="12.75">
      <c r="A107">
        <v>1600</v>
      </c>
      <c r="B107" s="15" t="s">
        <v>533</v>
      </c>
      <c r="C107" s="15" t="s">
        <v>533</v>
      </c>
      <c r="D107" t="s">
        <v>1050</v>
      </c>
    </row>
    <row r="108" spans="2:6" ht="12.75">
      <c r="B108" s="15"/>
      <c r="C108" s="15"/>
      <c r="D108" t="s">
        <v>907</v>
      </c>
      <c r="E108">
        <v>187.5</v>
      </c>
      <c r="F108">
        <v>187.5</v>
      </c>
    </row>
    <row r="109" spans="2:4" ht="12.75">
      <c r="B109" s="15"/>
      <c r="C109" s="15"/>
      <c r="D109" t="s">
        <v>485</v>
      </c>
    </row>
    <row r="110" spans="1:4" ht="12.75">
      <c r="A110">
        <v>1601</v>
      </c>
      <c r="B110" s="15">
        <v>420</v>
      </c>
      <c r="C110" s="15">
        <v>290</v>
      </c>
      <c r="D110" t="s">
        <v>711</v>
      </c>
    </row>
    <row r="111" spans="2:6" ht="12.75">
      <c r="B111" s="15"/>
      <c r="C111" s="15"/>
      <c r="D111" t="s">
        <v>712</v>
      </c>
      <c r="E111">
        <v>45</v>
      </c>
      <c r="F111">
        <v>45</v>
      </c>
    </row>
    <row r="112" spans="2:3" ht="12.75">
      <c r="B112" s="15"/>
      <c r="C112" s="15"/>
    </row>
    <row r="113" spans="1:4" ht="12.75">
      <c r="A113">
        <v>1602</v>
      </c>
      <c r="B113" s="15">
        <v>423</v>
      </c>
      <c r="C113" s="15">
        <v>290</v>
      </c>
      <c r="D113" t="s">
        <v>23</v>
      </c>
    </row>
    <row r="114" spans="2:6" ht="12.75">
      <c r="B114" s="15"/>
      <c r="C114" s="15"/>
      <c r="D114" t="s">
        <v>24</v>
      </c>
      <c r="E114">
        <v>142.5</v>
      </c>
      <c r="F114">
        <v>142.5</v>
      </c>
    </row>
    <row r="115" spans="2:3" ht="12.75">
      <c r="B115" s="15"/>
      <c r="C115" s="15"/>
    </row>
    <row r="116" spans="1:4" ht="12.75">
      <c r="A116">
        <v>1700</v>
      </c>
      <c r="B116" s="15" t="s">
        <v>533</v>
      </c>
      <c r="C116" s="15" t="s">
        <v>533</v>
      </c>
      <c r="D116" t="s">
        <v>908</v>
      </c>
    </row>
    <row r="117" spans="2:8" ht="12.75">
      <c r="B117" s="15"/>
      <c r="C117" s="15"/>
      <c r="D117" t="s">
        <v>909</v>
      </c>
      <c r="E117">
        <v>10867.8</v>
      </c>
      <c r="F117">
        <v>10439.3</v>
      </c>
      <c r="G117">
        <v>2629.2</v>
      </c>
      <c r="H117">
        <v>428.5</v>
      </c>
    </row>
    <row r="118" spans="2:4" ht="12.75">
      <c r="B118" s="15"/>
      <c r="C118" s="15"/>
      <c r="D118" t="s">
        <v>485</v>
      </c>
    </row>
    <row r="119" spans="1:4" ht="12.75">
      <c r="A119">
        <v>1701</v>
      </c>
      <c r="B119" s="15">
        <v>430</v>
      </c>
      <c r="C119" s="15">
        <v>300</v>
      </c>
      <c r="D119" t="s">
        <v>25</v>
      </c>
    </row>
    <row r="120" spans="2:8" ht="12.75">
      <c r="B120" s="15"/>
      <c r="C120" s="15"/>
      <c r="D120" t="s">
        <v>26</v>
      </c>
      <c r="E120">
        <v>7865.3</v>
      </c>
      <c r="F120">
        <v>7462.4</v>
      </c>
      <c r="G120">
        <v>1824</v>
      </c>
      <c r="H120">
        <v>402.9</v>
      </c>
    </row>
    <row r="121" spans="1:8" ht="12.75">
      <c r="A121">
        <v>1701</v>
      </c>
      <c r="B121" s="15">
        <v>430</v>
      </c>
      <c r="C121" s="15">
        <v>301</v>
      </c>
      <c r="D121" t="s">
        <v>745</v>
      </c>
      <c r="E121">
        <v>675</v>
      </c>
      <c r="F121">
        <v>649.4</v>
      </c>
      <c r="G121">
        <v>280.2</v>
      </c>
      <c r="H121">
        <v>25.6</v>
      </c>
    </row>
    <row r="122" spans="1:7" ht="12.75">
      <c r="A122">
        <v>1701</v>
      </c>
      <c r="B122" s="15">
        <v>430</v>
      </c>
      <c r="C122" s="15">
        <v>302</v>
      </c>
      <c r="D122" t="s">
        <v>1077</v>
      </c>
      <c r="E122">
        <v>1252.4</v>
      </c>
      <c r="F122">
        <v>1252.4</v>
      </c>
      <c r="G122">
        <v>525</v>
      </c>
    </row>
    <row r="123" spans="1:4" ht="12.75">
      <c r="A123">
        <v>1701</v>
      </c>
      <c r="B123" s="15">
        <v>430</v>
      </c>
      <c r="C123" s="15">
        <v>310</v>
      </c>
      <c r="D123" t="s">
        <v>581</v>
      </c>
    </row>
    <row r="124" spans="2:6" ht="12.75">
      <c r="B124" s="15"/>
      <c r="C124" s="15"/>
      <c r="D124" t="s">
        <v>789</v>
      </c>
      <c r="E124">
        <v>26.7</v>
      </c>
      <c r="F124">
        <v>26.7</v>
      </c>
    </row>
    <row r="125" spans="1:4" ht="12.75">
      <c r="A125">
        <v>1701</v>
      </c>
      <c r="B125" s="15">
        <v>430</v>
      </c>
      <c r="C125" s="15">
        <v>316</v>
      </c>
      <c r="D125" t="s">
        <v>715</v>
      </c>
    </row>
    <row r="126" spans="2:6" ht="12.75">
      <c r="B126" s="15"/>
      <c r="C126" s="15"/>
      <c r="D126" t="s">
        <v>746</v>
      </c>
      <c r="E126">
        <v>927.1</v>
      </c>
      <c r="F126">
        <v>927.1</v>
      </c>
    </row>
    <row r="127" spans="1:4" ht="12.75">
      <c r="A127">
        <v>1703</v>
      </c>
      <c r="B127" s="15">
        <v>434</v>
      </c>
      <c r="C127" s="15">
        <v>314</v>
      </c>
      <c r="D127" t="s">
        <v>581</v>
      </c>
    </row>
    <row r="128" spans="2:4" ht="12.75">
      <c r="B128" s="15"/>
      <c r="C128" s="15"/>
      <c r="D128" t="s">
        <v>910</v>
      </c>
    </row>
    <row r="129" spans="2:6" ht="12.75">
      <c r="B129" s="15"/>
      <c r="C129" s="15"/>
      <c r="D129" t="s">
        <v>911</v>
      </c>
      <c r="E129">
        <v>121.3</v>
      </c>
      <c r="F129">
        <v>121.3</v>
      </c>
    </row>
    <row r="130" spans="2:3" ht="12.75">
      <c r="B130" s="15"/>
      <c r="C130" s="15"/>
    </row>
    <row r="131" spans="1:8" ht="12.75">
      <c r="A131">
        <v>1800</v>
      </c>
      <c r="B131" s="15" t="s">
        <v>529</v>
      </c>
      <c r="C131" s="15" t="s">
        <v>529</v>
      </c>
      <c r="D131" t="s">
        <v>524</v>
      </c>
      <c r="E131">
        <v>31377.2</v>
      </c>
      <c r="F131">
        <v>31288</v>
      </c>
      <c r="G131">
        <v>1076.4</v>
      </c>
      <c r="H131">
        <v>89.2</v>
      </c>
    </row>
    <row r="132" spans="2:4" ht="12.75">
      <c r="B132" s="15"/>
      <c r="C132" s="15"/>
      <c r="D132" t="s">
        <v>380</v>
      </c>
    </row>
    <row r="133" spans="1:4" ht="12.75">
      <c r="A133">
        <v>1801</v>
      </c>
      <c r="B133" s="15">
        <v>440</v>
      </c>
      <c r="C133" s="15">
        <v>318</v>
      </c>
      <c r="D133" t="s">
        <v>717</v>
      </c>
    </row>
    <row r="134" spans="2:7" ht="12.75">
      <c r="B134" s="15"/>
      <c r="C134" s="15"/>
      <c r="D134" t="s">
        <v>718</v>
      </c>
      <c r="E134">
        <v>1180.3</v>
      </c>
      <c r="F134">
        <v>1180.3</v>
      </c>
      <c r="G134">
        <v>813.9</v>
      </c>
    </row>
    <row r="135" spans="1:4" ht="12.75">
      <c r="A135">
        <v>1801</v>
      </c>
      <c r="B135" s="15">
        <v>440</v>
      </c>
      <c r="C135" s="15">
        <v>323</v>
      </c>
      <c r="D135" t="s">
        <v>716</v>
      </c>
    </row>
    <row r="136" spans="2:8" ht="12.75">
      <c r="B136" s="15"/>
      <c r="C136" s="15"/>
      <c r="D136" t="s">
        <v>719</v>
      </c>
      <c r="E136">
        <v>496.5</v>
      </c>
      <c r="F136">
        <v>407.3</v>
      </c>
      <c r="G136">
        <v>262.5</v>
      </c>
      <c r="H136">
        <v>89.2</v>
      </c>
    </row>
    <row r="137" spans="2:3" ht="12.75">
      <c r="B137" s="15"/>
      <c r="C137" s="15"/>
    </row>
    <row r="138" spans="1:6" ht="12.75">
      <c r="A138">
        <v>1802</v>
      </c>
      <c r="B138" s="15" t="s">
        <v>529</v>
      </c>
      <c r="C138" s="15" t="s">
        <v>529</v>
      </c>
      <c r="D138" t="s">
        <v>259</v>
      </c>
      <c r="E138">
        <v>486</v>
      </c>
      <c r="F138">
        <v>486</v>
      </c>
    </row>
    <row r="139" spans="2:4" ht="12.75">
      <c r="B139" s="15"/>
      <c r="C139" s="15"/>
      <c r="D139" t="s">
        <v>598</v>
      </c>
    </row>
    <row r="140" spans="1:4" ht="12.75">
      <c r="A140">
        <v>1802</v>
      </c>
      <c r="B140" s="15">
        <v>442</v>
      </c>
      <c r="C140" s="15">
        <v>322</v>
      </c>
      <c r="D140" t="s">
        <v>121</v>
      </c>
    </row>
    <row r="141" spans="2:6" ht="12.75">
      <c r="B141" s="15"/>
      <c r="C141" s="15"/>
      <c r="D141" t="s">
        <v>359</v>
      </c>
      <c r="E141">
        <v>36</v>
      </c>
      <c r="F141">
        <v>36</v>
      </c>
    </row>
    <row r="142" spans="1:6" ht="12.75">
      <c r="A142">
        <v>1802</v>
      </c>
      <c r="B142" s="15">
        <v>442</v>
      </c>
      <c r="C142" s="15">
        <v>326</v>
      </c>
      <c r="D142" t="s">
        <v>121</v>
      </c>
      <c r="E142">
        <v>70.2</v>
      </c>
      <c r="F142">
        <v>70.2</v>
      </c>
    </row>
    <row r="143" spans="2:3" ht="12.75">
      <c r="B143" s="15"/>
      <c r="C143" s="15"/>
    </row>
    <row r="144" spans="1:4" ht="12.75">
      <c r="A144">
        <v>1802</v>
      </c>
      <c r="B144" s="15">
        <v>440</v>
      </c>
      <c r="C144" s="15">
        <v>322</v>
      </c>
      <c r="D144" t="s">
        <v>747</v>
      </c>
    </row>
    <row r="145" spans="2:6" ht="12.75">
      <c r="B145" s="15"/>
      <c r="C145" s="15"/>
      <c r="D145" t="s">
        <v>748</v>
      </c>
      <c r="E145">
        <v>280.5</v>
      </c>
      <c r="F145">
        <v>280.5</v>
      </c>
    </row>
    <row r="146" spans="1:4" ht="12.75">
      <c r="A146">
        <v>1802</v>
      </c>
      <c r="B146" s="15">
        <v>443</v>
      </c>
      <c r="C146" s="15">
        <v>322</v>
      </c>
      <c r="D146" t="s">
        <v>749</v>
      </c>
    </row>
    <row r="147" spans="2:4" ht="12.75">
      <c r="B147" s="15"/>
      <c r="C147" s="15"/>
      <c r="D147" t="s">
        <v>750</v>
      </c>
    </row>
    <row r="148" spans="2:6" ht="12.75">
      <c r="B148" s="15"/>
      <c r="C148" s="15"/>
      <c r="D148" t="s">
        <v>751</v>
      </c>
      <c r="E148">
        <v>99.3</v>
      </c>
      <c r="F148">
        <v>99.3</v>
      </c>
    </row>
    <row r="149" spans="2:3" ht="12.75">
      <c r="B149" s="15"/>
      <c r="C149" s="15"/>
    </row>
    <row r="150" spans="1:6" ht="12.75">
      <c r="A150">
        <v>1803</v>
      </c>
      <c r="B150" s="15" t="s">
        <v>533</v>
      </c>
      <c r="C150" s="15" t="s">
        <v>533</v>
      </c>
      <c r="D150" t="s">
        <v>167</v>
      </c>
      <c r="E150">
        <v>14.9</v>
      </c>
      <c r="F150">
        <v>14.9</v>
      </c>
    </row>
    <row r="151" spans="2:4" ht="12.75">
      <c r="B151" s="15"/>
      <c r="C151" s="15"/>
      <c r="D151" t="s">
        <v>485</v>
      </c>
    </row>
    <row r="152" spans="1:4" ht="12.75">
      <c r="A152">
        <v>1803</v>
      </c>
      <c r="B152" s="15">
        <v>446</v>
      </c>
      <c r="C152" s="15">
        <v>323</v>
      </c>
      <c r="D152" t="s">
        <v>581</v>
      </c>
    </row>
    <row r="153" spans="2:6" ht="12.75">
      <c r="B153" s="15"/>
      <c r="C153" s="15"/>
      <c r="D153" t="s">
        <v>258</v>
      </c>
      <c r="E153">
        <v>14.9</v>
      </c>
      <c r="F153">
        <v>14.9</v>
      </c>
    </row>
    <row r="154" spans="1:4" ht="12.75">
      <c r="A154">
        <v>1803</v>
      </c>
      <c r="B154" s="15">
        <v>446</v>
      </c>
      <c r="C154" s="15">
        <v>323</v>
      </c>
      <c r="D154" t="s">
        <v>581</v>
      </c>
    </row>
    <row r="155" spans="2:4" ht="12.75">
      <c r="B155" s="15"/>
      <c r="C155" s="15"/>
      <c r="D155" t="s">
        <v>258</v>
      </c>
    </row>
    <row r="156" spans="1:4" ht="12.75">
      <c r="A156">
        <v>1806</v>
      </c>
      <c r="B156" s="15">
        <v>489</v>
      </c>
      <c r="C156" s="15">
        <v>353</v>
      </c>
      <c r="D156" t="s">
        <v>1157</v>
      </c>
    </row>
    <row r="157" spans="2:4" ht="12.75">
      <c r="B157" s="15"/>
      <c r="C157" s="15"/>
      <c r="D157" t="s">
        <v>1158</v>
      </c>
    </row>
    <row r="158" spans="2:4" ht="12.75">
      <c r="B158" s="15"/>
      <c r="C158" s="15"/>
      <c r="D158" t="s">
        <v>1159</v>
      </c>
    </row>
    <row r="159" spans="2:4" ht="12.75">
      <c r="B159" s="15"/>
      <c r="C159" s="15"/>
      <c r="D159" t="s">
        <v>1160</v>
      </c>
    </row>
    <row r="160" spans="2:4" ht="12.75">
      <c r="B160" s="15"/>
      <c r="C160" s="15"/>
      <c r="D160" t="s">
        <v>1161</v>
      </c>
    </row>
    <row r="161" spans="2:6" ht="12.75">
      <c r="B161" s="15"/>
      <c r="C161" s="15"/>
      <c r="D161" t="s">
        <v>1162</v>
      </c>
      <c r="E161">
        <v>1584</v>
      </c>
      <c r="F161">
        <v>1584</v>
      </c>
    </row>
    <row r="162" spans="1:4" ht="12.75">
      <c r="A162">
        <v>1806</v>
      </c>
      <c r="B162" s="15">
        <v>489</v>
      </c>
      <c r="C162" s="15">
        <v>558</v>
      </c>
      <c r="D162" t="s">
        <v>1157</v>
      </c>
    </row>
    <row r="163" spans="2:4" ht="12.75">
      <c r="B163" s="15"/>
      <c r="C163" s="15"/>
      <c r="D163" t="s">
        <v>1158</v>
      </c>
    </row>
    <row r="164" spans="2:4" ht="12.75">
      <c r="B164" s="15"/>
      <c r="C164" s="15"/>
      <c r="D164" t="s">
        <v>1163</v>
      </c>
    </row>
    <row r="165" spans="2:4" ht="12.75">
      <c r="B165" s="15"/>
      <c r="C165" s="15"/>
      <c r="D165" t="s">
        <v>912</v>
      </c>
    </row>
    <row r="166" spans="2:4" ht="12.75">
      <c r="B166" s="15"/>
      <c r="C166" s="15"/>
      <c r="D166" t="s">
        <v>913</v>
      </c>
    </row>
    <row r="167" spans="1:4" ht="12.75">
      <c r="A167">
        <v>1806</v>
      </c>
      <c r="B167" s="15">
        <v>489</v>
      </c>
      <c r="C167" s="15" t="s">
        <v>533</v>
      </c>
      <c r="D167" t="s">
        <v>1166</v>
      </c>
    </row>
    <row r="168" spans="2:6" ht="12.75">
      <c r="B168" s="15"/>
      <c r="C168" s="15"/>
      <c r="D168" t="s">
        <v>1167</v>
      </c>
      <c r="E168">
        <v>4781</v>
      </c>
      <c r="F168">
        <v>4781</v>
      </c>
    </row>
    <row r="169" spans="2:3" ht="12.75">
      <c r="B169" s="15"/>
      <c r="C169" s="15"/>
    </row>
    <row r="170" spans="1:4" ht="12.75">
      <c r="A170">
        <v>1806</v>
      </c>
      <c r="B170" s="15">
        <v>498</v>
      </c>
      <c r="C170" s="15" t="s">
        <v>533</v>
      </c>
      <c r="D170" t="s">
        <v>122</v>
      </c>
    </row>
    <row r="171" spans="2:6" ht="12.75">
      <c r="B171" s="15"/>
      <c r="C171" s="15"/>
      <c r="D171" t="s">
        <v>123</v>
      </c>
      <c r="E171">
        <v>13030.3</v>
      </c>
      <c r="F171">
        <v>13030.3</v>
      </c>
    </row>
    <row r="172" spans="2:3" ht="12.75">
      <c r="B172" s="15"/>
      <c r="C172" s="15"/>
    </row>
    <row r="173" spans="1:4" ht="12.75">
      <c r="A173">
        <v>1807</v>
      </c>
      <c r="B173" s="15" t="s">
        <v>529</v>
      </c>
      <c r="C173" s="15" t="s">
        <v>529</v>
      </c>
      <c r="D173" t="s">
        <v>525</v>
      </c>
    </row>
    <row r="174" spans="2:6" ht="12.75">
      <c r="B174" s="15"/>
      <c r="C174" s="15"/>
      <c r="D174" t="s">
        <v>526</v>
      </c>
      <c r="E174">
        <v>9804.2</v>
      </c>
      <c r="F174">
        <v>9804.2</v>
      </c>
    </row>
    <row r="175" spans="2:4" ht="12.75">
      <c r="B175" s="15"/>
      <c r="C175" s="15"/>
      <c r="D175" t="s">
        <v>594</v>
      </c>
    </row>
    <row r="176" spans="2:3" ht="12.75">
      <c r="B176" s="15"/>
      <c r="C176" s="15"/>
    </row>
    <row r="177" spans="1:4" ht="12.75">
      <c r="A177">
        <v>1906</v>
      </c>
      <c r="B177" s="15">
        <v>460</v>
      </c>
      <c r="C177" s="15">
        <v>330</v>
      </c>
      <c r="D177" t="s">
        <v>752</v>
      </c>
    </row>
    <row r="178" spans="2:6" ht="12.75">
      <c r="B178" s="15"/>
      <c r="C178" s="15"/>
      <c r="D178" t="s">
        <v>753</v>
      </c>
      <c r="E178">
        <v>54</v>
      </c>
      <c r="F178">
        <v>54</v>
      </c>
    </row>
    <row r="179" spans="2:3" ht="12.75">
      <c r="B179" s="15"/>
      <c r="C179" s="15"/>
    </row>
    <row r="180" spans="1:7" ht="12.75">
      <c r="A180">
        <v>3004</v>
      </c>
      <c r="B180" s="15" t="s">
        <v>533</v>
      </c>
      <c r="C180" s="15" t="s">
        <v>533</v>
      </c>
      <c r="D180" t="s">
        <v>260</v>
      </c>
      <c r="E180">
        <v>516.6</v>
      </c>
      <c r="F180">
        <v>516.6</v>
      </c>
      <c r="G180">
        <v>103.3</v>
      </c>
    </row>
    <row r="181" spans="1:4" ht="12.75">
      <c r="A181">
        <v>3004</v>
      </c>
      <c r="B181" s="15">
        <v>515</v>
      </c>
      <c r="C181" s="15">
        <v>397</v>
      </c>
      <c r="D181" t="s">
        <v>1101</v>
      </c>
    </row>
    <row r="182" spans="2:7" ht="12.75">
      <c r="B182" s="15"/>
      <c r="C182" s="15"/>
      <c r="D182" t="s">
        <v>681</v>
      </c>
      <c r="E182">
        <v>516.6</v>
      </c>
      <c r="F182">
        <v>516.6</v>
      </c>
      <c r="G182">
        <v>103.3</v>
      </c>
    </row>
    <row r="183" spans="2:3" ht="12.75">
      <c r="B183" s="15"/>
      <c r="C183" s="15"/>
    </row>
    <row r="184" spans="1:13" ht="12.75">
      <c r="A184">
        <v>2101</v>
      </c>
      <c r="B184" s="15">
        <v>483</v>
      </c>
      <c r="C184" s="15">
        <v>358</v>
      </c>
      <c r="D184" t="s">
        <v>754</v>
      </c>
      <c r="M184" s="11"/>
    </row>
    <row r="185" spans="2:6" ht="12.75">
      <c r="B185" s="15"/>
      <c r="C185" s="15"/>
      <c r="D185" t="s">
        <v>755</v>
      </c>
      <c r="E185">
        <v>1168</v>
      </c>
      <c r="F185">
        <v>1168</v>
      </c>
    </row>
    <row r="186" spans="2:3" ht="12.75">
      <c r="B186" s="15"/>
      <c r="C186" s="15"/>
    </row>
    <row r="187" spans="1:4" ht="12.75">
      <c r="A187">
        <v>3202</v>
      </c>
      <c r="B187" s="15">
        <v>485</v>
      </c>
      <c r="C187" s="15" t="s">
        <v>533</v>
      </c>
      <c r="D187" t="s">
        <v>756</v>
      </c>
    </row>
    <row r="188" spans="2:6" ht="12.75">
      <c r="B188" s="15"/>
      <c r="C188" s="15"/>
      <c r="D188" t="s">
        <v>757</v>
      </c>
      <c r="E188">
        <v>22483.9</v>
      </c>
      <c r="F188">
        <v>22483.9</v>
      </c>
    </row>
    <row r="189" spans="1:4" ht="12.75">
      <c r="A189">
        <v>3211</v>
      </c>
      <c r="B189" s="15">
        <v>485</v>
      </c>
      <c r="C189" s="15" t="s">
        <v>533</v>
      </c>
      <c r="D189" t="s">
        <v>213</v>
      </c>
    </row>
    <row r="190" spans="2:6" ht="12.75">
      <c r="B190" s="15"/>
      <c r="C190" s="15"/>
      <c r="D190" t="s">
        <v>757</v>
      </c>
      <c r="E190">
        <v>23017.2</v>
      </c>
      <c r="F190">
        <v>23017.2</v>
      </c>
    </row>
    <row r="191" spans="2:3" ht="12.75">
      <c r="B191" s="15"/>
      <c r="C191" s="15"/>
    </row>
    <row r="192" spans="1:4" ht="12.75">
      <c r="A192">
        <v>2101</v>
      </c>
      <c r="B192" s="15">
        <v>483</v>
      </c>
      <c r="C192" s="15">
        <v>358</v>
      </c>
      <c r="D192" t="s">
        <v>214</v>
      </c>
    </row>
    <row r="193" spans="2:4" ht="12.75">
      <c r="B193" s="15"/>
      <c r="C193" s="15"/>
      <c r="D193" t="s">
        <v>306</v>
      </c>
    </row>
    <row r="194" spans="2:6" ht="12.75">
      <c r="B194" s="15"/>
      <c r="C194" s="15"/>
      <c r="D194" t="s">
        <v>307</v>
      </c>
      <c r="E194">
        <v>506.4</v>
      </c>
      <c r="F194">
        <v>506.4</v>
      </c>
    </row>
    <row r="195" spans="1:4" ht="12.75">
      <c r="A195">
        <v>3003</v>
      </c>
      <c r="B195" s="15">
        <v>514</v>
      </c>
      <c r="C195" s="15" t="s">
        <v>533</v>
      </c>
      <c r="D195" t="s">
        <v>382</v>
      </c>
    </row>
    <row r="196" spans="2:6" ht="12.75">
      <c r="B196" s="15"/>
      <c r="C196" s="15"/>
      <c r="D196" t="s">
        <v>757</v>
      </c>
      <c r="E196">
        <v>20813.6</v>
      </c>
      <c r="F196">
        <v>20813.6</v>
      </c>
    </row>
    <row r="197" spans="2:3" ht="12.75">
      <c r="B197" s="15"/>
      <c r="C197" s="15"/>
    </row>
    <row r="198" spans="2:8" ht="12.75">
      <c r="B198" s="15"/>
      <c r="C198" s="15"/>
      <c r="D198" s="11" t="s">
        <v>528</v>
      </c>
      <c r="E198">
        <v>178010.2</v>
      </c>
      <c r="F198">
        <v>169649.8</v>
      </c>
      <c r="G198">
        <v>25328.2</v>
      </c>
      <c r="H198">
        <v>8360.4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217"/>
  <sheetViews>
    <sheetView zoomScale="75" zoomScaleNormal="75" zoomScalePageLayoutView="0" workbookViewId="0" topLeftCell="A1">
      <selection activeCell="K220" sqref="K220"/>
    </sheetView>
  </sheetViews>
  <sheetFormatPr defaultColWidth="9.00390625" defaultRowHeight="12.75"/>
  <cols>
    <col min="1" max="1" width="5.75390625" style="0" customWidth="1"/>
    <col min="2" max="2" width="5.25390625" style="15" customWidth="1"/>
    <col min="3" max="3" width="5.625" style="15" customWidth="1"/>
    <col min="4" max="4" width="33.25390625" style="0" customWidth="1"/>
    <col min="5" max="5" width="10.25390625" style="15" customWidth="1"/>
    <col min="6" max="6" width="10.00390625" style="15" customWidth="1"/>
    <col min="7" max="7" width="7.875" style="15" customWidth="1"/>
    <col min="8" max="8" width="9.00390625" style="15" customWidth="1"/>
  </cols>
  <sheetData>
    <row r="2" ht="12.75">
      <c r="E2" s="15" t="s">
        <v>512</v>
      </c>
    </row>
    <row r="3" ht="12.75">
      <c r="E3" s="15" t="s">
        <v>383</v>
      </c>
    </row>
    <row r="4" ht="12.75">
      <c r="E4" s="15" t="s">
        <v>733</v>
      </c>
    </row>
    <row r="7" ht="12.75">
      <c r="D7" t="s">
        <v>124</v>
      </c>
    </row>
    <row r="8" spans="4:7" ht="12.75">
      <c r="D8" s="11" t="s">
        <v>125</v>
      </c>
      <c r="E8" s="18"/>
      <c r="F8" s="18"/>
      <c r="G8" s="18"/>
    </row>
    <row r="9" spans="4:7" ht="12.75">
      <c r="D9" s="11" t="s">
        <v>1220</v>
      </c>
      <c r="E9" s="18"/>
      <c r="F9" s="18"/>
      <c r="G9" s="18"/>
    </row>
    <row r="10" ht="13.5" thickBot="1"/>
    <row r="11" spans="1:8" ht="13.5" thickBot="1">
      <c r="A11" s="7" t="s">
        <v>513</v>
      </c>
      <c r="B11" s="27" t="s">
        <v>1130</v>
      </c>
      <c r="C11" s="19" t="s">
        <v>1132</v>
      </c>
      <c r="D11" s="2"/>
      <c r="E11" s="30"/>
      <c r="F11" s="31" t="s">
        <v>1135</v>
      </c>
      <c r="G11" s="31"/>
      <c r="H11" s="32"/>
    </row>
    <row r="12" spans="1:8" ht="13.5" thickBot="1">
      <c r="A12" s="8" t="s">
        <v>1129</v>
      </c>
      <c r="B12" s="28" t="s">
        <v>1131</v>
      </c>
      <c r="C12" s="21" t="s">
        <v>1133</v>
      </c>
      <c r="D12" s="4" t="s">
        <v>515</v>
      </c>
      <c r="E12" s="19" t="s">
        <v>1136</v>
      </c>
      <c r="F12" s="30" t="s">
        <v>576</v>
      </c>
      <c r="G12" s="31"/>
      <c r="H12" s="32"/>
    </row>
    <row r="13" spans="1:8" ht="12.75">
      <c r="A13" s="8" t="s">
        <v>514</v>
      </c>
      <c r="B13" s="28" t="s">
        <v>164</v>
      </c>
      <c r="C13" s="21" t="s">
        <v>1134</v>
      </c>
      <c r="D13" s="4"/>
      <c r="E13" s="21" t="s">
        <v>516</v>
      </c>
      <c r="F13" s="28" t="s">
        <v>373</v>
      </c>
      <c r="G13" s="19" t="s">
        <v>374</v>
      </c>
      <c r="H13" s="19" t="s">
        <v>518</v>
      </c>
    </row>
    <row r="14" spans="1:8" ht="12.75">
      <c r="A14" s="8"/>
      <c r="B14" s="28"/>
      <c r="C14" s="21"/>
      <c r="D14" s="4"/>
      <c r="E14" s="21"/>
      <c r="F14" s="28" t="s">
        <v>1125</v>
      </c>
      <c r="G14" s="21" t="s">
        <v>517</v>
      </c>
      <c r="H14" s="21" t="s">
        <v>519</v>
      </c>
    </row>
    <row r="15" spans="1:8" ht="12.75">
      <c r="A15" s="88"/>
      <c r="B15" s="28"/>
      <c r="C15" s="21"/>
      <c r="D15" s="4"/>
      <c r="E15" s="21"/>
      <c r="F15" s="28"/>
      <c r="G15" s="21"/>
      <c r="H15" s="21" t="s">
        <v>1125</v>
      </c>
    </row>
    <row r="16" spans="1:8" ht="12.75">
      <c r="A16" s="89" t="s">
        <v>375</v>
      </c>
      <c r="B16" s="51" t="s">
        <v>529</v>
      </c>
      <c r="C16" s="51" t="s">
        <v>529</v>
      </c>
      <c r="D16" s="91" t="s">
        <v>520</v>
      </c>
      <c r="E16" s="51"/>
      <c r="F16" s="90"/>
      <c r="G16" s="51"/>
      <c r="H16" s="92"/>
    </row>
    <row r="17" spans="1:8" ht="12.75">
      <c r="A17" s="93"/>
      <c r="B17" s="52"/>
      <c r="C17" s="52"/>
      <c r="D17" s="42" t="s">
        <v>562</v>
      </c>
      <c r="E17" s="52">
        <v>22349.3</v>
      </c>
      <c r="F17" s="43">
        <v>21710.4</v>
      </c>
      <c r="G17" s="52">
        <v>13642.9</v>
      </c>
      <c r="H17" s="94">
        <v>638.9</v>
      </c>
    </row>
    <row r="18" spans="1:8" ht="12.75">
      <c r="A18" s="89"/>
      <c r="B18" s="51"/>
      <c r="C18" s="51"/>
      <c r="D18" s="91" t="s">
        <v>598</v>
      </c>
      <c r="E18" s="51"/>
      <c r="F18" s="90"/>
      <c r="G18" s="51"/>
      <c r="H18" s="92"/>
    </row>
    <row r="19" spans="1:8" ht="12.75">
      <c r="A19" s="95" t="s">
        <v>170</v>
      </c>
      <c r="B19" s="50" t="s">
        <v>532</v>
      </c>
      <c r="C19" s="50" t="s">
        <v>531</v>
      </c>
      <c r="D19" s="4" t="s">
        <v>1221</v>
      </c>
      <c r="E19" s="50"/>
      <c r="F19" s="28"/>
      <c r="G19" s="50"/>
      <c r="H19" s="96"/>
    </row>
    <row r="20" spans="1:8" ht="12.75">
      <c r="A20" s="93"/>
      <c r="B20" s="52"/>
      <c r="C20" s="52"/>
      <c r="D20" s="42" t="s">
        <v>734</v>
      </c>
      <c r="E20" s="52">
        <v>22349.3</v>
      </c>
      <c r="F20" s="43">
        <v>21710.4</v>
      </c>
      <c r="G20" s="52">
        <v>13642.9</v>
      </c>
      <c r="H20" s="94">
        <v>638.9</v>
      </c>
    </row>
    <row r="21" spans="1:8" ht="12.75">
      <c r="A21" s="89"/>
      <c r="B21" s="51"/>
      <c r="C21" s="51"/>
      <c r="D21" s="91"/>
      <c r="E21" s="51"/>
      <c r="F21" s="90"/>
      <c r="G21" s="51"/>
      <c r="H21" s="92"/>
    </row>
    <row r="22" spans="1:8" ht="12.75">
      <c r="A22" s="95" t="s">
        <v>563</v>
      </c>
      <c r="B22" s="50" t="s">
        <v>529</v>
      </c>
      <c r="C22" s="50" t="s">
        <v>529</v>
      </c>
      <c r="D22" s="4" t="s">
        <v>521</v>
      </c>
      <c r="E22" s="50"/>
      <c r="F22" s="28"/>
      <c r="G22" s="50"/>
      <c r="H22" s="96"/>
    </row>
    <row r="23" spans="1:8" ht="12.75">
      <c r="A23" s="93"/>
      <c r="B23" s="52"/>
      <c r="C23" s="52"/>
      <c r="D23" s="42" t="s">
        <v>565</v>
      </c>
      <c r="E23" s="52">
        <v>6759.1</v>
      </c>
      <c r="F23" s="43">
        <v>6745.1</v>
      </c>
      <c r="G23" s="52">
        <v>3951.6</v>
      </c>
      <c r="H23" s="94">
        <v>14</v>
      </c>
    </row>
    <row r="24" spans="1:8" ht="12.75">
      <c r="A24" s="89"/>
      <c r="B24" s="51"/>
      <c r="C24" s="51"/>
      <c r="D24" s="91" t="s">
        <v>485</v>
      </c>
      <c r="E24" s="51"/>
      <c r="F24" s="90"/>
      <c r="G24" s="51"/>
      <c r="H24" s="92"/>
    </row>
    <row r="25" spans="1:8" ht="12.75">
      <c r="A25" s="95" t="s">
        <v>168</v>
      </c>
      <c r="B25" s="50">
        <v>601</v>
      </c>
      <c r="C25" s="50" t="s">
        <v>530</v>
      </c>
      <c r="D25" s="4" t="s">
        <v>360</v>
      </c>
      <c r="E25" s="50" t="s">
        <v>160</v>
      </c>
      <c r="F25" s="28"/>
      <c r="G25" s="50"/>
      <c r="H25" s="96"/>
    </row>
    <row r="26" spans="1:8" ht="12.75">
      <c r="A26" s="93"/>
      <c r="B26" s="52"/>
      <c r="C26" s="52"/>
      <c r="D26" s="42" t="s">
        <v>163</v>
      </c>
      <c r="E26" s="52">
        <v>6759.1</v>
      </c>
      <c r="F26" s="43">
        <v>6745.1</v>
      </c>
      <c r="G26" s="52">
        <v>3951.6</v>
      </c>
      <c r="H26" s="94">
        <v>14</v>
      </c>
    </row>
    <row r="27" spans="1:8" ht="12.75">
      <c r="A27" s="89"/>
      <c r="B27" s="51"/>
      <c r="C27" s="51"/>
      <c r="D27" s="91"/>
      <c r="E27" s="51"/>
      <c r="F27" s="90"/>
      <c r="G27" s="51"/>
      <c r="H27" s="92"/>
    </row>
    <row r="28" spans="1:8" ht="12.75">
      <c r="A28" s="95" t="s">
        <v>566</v>
      </c>
      <c r="B28" s="50" t="s">
        <v>529</v>
      </c>
      <c r="C28" s="50" t="s">
        <v>529</v>
      </c>
      <c r="D28" s="4" t="s">
        <v>735</v>
      </c>
      <c r="E28" s="50"/>
      <c r="F28" s="28"/>
      <c r="G28" s="50"/>
      <c r="H28" s="96"/>
    </row>
    <row r="29" spans="1:8" ht="12.75">
      <c r="A29" s="93"/>
      <c r="B29" s="52"/>
      <c r="C29" s="52"/>
      <c r="D29" s="42" t="s">
        <v>736</v>
      </c>
      <c r="E29" s="52">
        <v>11641.9</v>
      </c>
      <c r="F29" s="43">
        <v>1387</v>
      </c>
      <c r="G29" s="52"/>
      <c r="H29" s="94">
        <v>10254.9</v>
      </c>
    </row>
    <row r="30" spans="1:8" ht="12.75">
      <c r="A30" s="89"/>
      <c r="B30" s="51"/>
      <c r="C30" s="51"/>
      <c r="D30" s="91" t="s">
        <v>598</v>
      </c>
      <c r="E30" s="51"/>
      <c r="F30" s="90"/>
      <c r="G30" s="51"/>
      <c r="H30" s="92"/>
    </row>
    <row r="31" spans="1:8" ht="12.75">
      <c r="A31" s="95" t="s">
        <v>1127</v>
      </c>
      <c r="B31" s="50">
        <v>293</v>
      </c>
      <c r="C31" s="50">
        <v>290</v>
      </c>
      <c r="D31" s="4" t="s">
        <v>567</v>
      </c>
      <c r="E31" s="50"/>
      <c r="F31" s="28"/>
      <c r="G31" s="50"/>
      <c r="H31" s="96"/>
    </row>
    <row r="32" spans="1:8" ht="12.75">
      <c r="A32" s="93"/>
      <c r="B32" s="52"/>
      <c r="C32" s="52"/>
      <c r="D32" s="42" t="s">
        <v>568</v>
      </c>
      <c r="E32" s="52">
        <v>1165.4</v>
      </c>
      <c r="F32" s="43">
        <v>1165.4</v>
      </c>
      <c r="G32" s="52"/>
      <c r="H32" s="94"/>
    </row>
    <row r="33" spans="1:8" ht="12.75">
      <c r="A33" s="89" t="s">
        <v>1127</v>
      </c>
      <c r="B33" s="51">
        <v>293</v>
      </c>
      <c r="C33" s="51">
        <v>441</v>
      </c>
      <c r="D33" s="91" t="s">
        <v>362</v>
      </c>
      <c r="E33" s="51"/>
      <c r="F33" s="90"/>
      <c r="G33" s="51"/>
      <c r="H33" s="92"/>
    </row>
    <row r="34" spans="1:8" ht="12.75">
      <c r="A34" s="95"/>
      <c r="B34" s="50"/>
      <c r="C34" s="50"/>
      <c r="D34" s="4" t="s">
        <v>363</v>
      </c>
      <c r="E34" s="50"/>
      <c r="F34" s="28"/>
      <c r="G34" s="50"/>
      <c r="H34" s="96"/>
    </row>
    <row r="35" spans="1:8" ht="12.75">
      <c r="A35" s="93"/>
      <c r="B35" s="52"/>
      <c r="C35" s="52"/>
      <c r="D35" s="42" t="s">
        <v>13</v>
      </c>
      <c r="E35" s="52">
        <v>221.6</v>
      </c>
      <c r="F35" s="43">
        <v>221.6</v>
      </c>
      <c r="G35" s="52"/>
      <c r="H35" s="94"/>
    </row>
    <row r="36" spans="1:8" ht="12.75">
      <c r="A36" s="89" t="s">
        <v>1188</v>
      </c>
      <c r="B36" s="51">
        <v>313</v>
      </c>
      <c r="C36" s="51">
        <v>198</v>
      </c>
      <c r="D36" s="91" t="s">
        <v>695</v>
      </c>
      <c r="E36" s="51"/>
      <c r="F36" s="90"/>
      <c r="G36" s="51"/>
      <c r="H36" s="92"/>
    </row>
    <row r="37" spans="1:8" ht="12.75">
      <c r="A37" s="93"/>
      <c r="B37" s="52"/>
      <c r="C37" s="52"/>
      <c r="D37" s="42" t="s">
        <v>696</v>
      </c>
      <c r="E37" s="52">
        <v>10254.9</v>
      </c>
      <c r="F37" s="43"/>
      <c r="G37" s="52"/>
      <c r="H37" s="94">
        <v>10254.9</v>
      </c>
    </row>
    <row r="38" spans="1:8" ht="12.75">
      <c r="A38" s="89"/>
      <c r="B38" s="51"/>
      <c r="C38" s="51"/>
      <c r="D38" s="91"/>
      <c r="E38" s="51"/>
      <c r="F38" s="90"/>
      <c r="G38" s="51"/>
      <c r="H38" s="92"/>
    </row>
    <row r="39" spans="1:8" ht="12.75">
      <c r="A39" s="95" t="s">
        <v>569</v>
      </c>
      <c r="B39" s="50" t="s">
        <v>533</v>
      </c>
      <c r="C39" s="50" t="s">
        <v>533</v>
      </c>
      <c r="D39" s="4" t="s">
        <v>697</v>
      </c>
      <c r="E39" s="50"/>
      <c r="F39" s="28"/>
      <c r="G39" s="50"/>
      <c r="H39" s="96"/>
    </row>
    <row r="40" spans="1:8" ht="12.75">
      <c r="A40" s="93"/>
      <c r="B40" s="52"/>
      <c r="C40" s="52"/>
      <c r="D40" s="42" t="s">
        <v>698</v>
      </c>
      <c r="E40" s="52">
        <v>1403</v>
      </c>
      <c r="F40" s="43">
        <v>1403</v>
      </c>
      <c r="G40" s="52" t="s">
        <v>160</v>
      </c>
      <c r="H40" s="94"/>
    </row>
    <row r="41" spans="1:8" ht="12.75">
      <c r="A41" s="89"/>
      <c r="B41" s="51"/>
      <c r="C41" s="51"/>
      <c r="D41" s="91" t="s">
        <v>485</v>
      </c>
      <c r="E41" s="51"/>
      <c r="F41" s="90"/>
      <c r="G41" s="51"/>
      <c r="H41" s="92"/>
    </row>
    <row r="42" spans="1:8" ht="12.75">
      <c r="A42" s="95" t="s">
        <v>1279</v>
      </c>
      <c r="B42" s="50">
        <v>345</v>
      </c>
      <c r="C42" s="50">
        <v>212</v>
      </c>
      <c r="D42" s="4" t="s">
        <v>699</v>
      </c>
      <c r="E42" s="50"/>
      <c r="F42" s="28"/>
      <c r="G42" s="50"/>
      <c r="H42" s="96"/>
    </row>
    <row r="43" spans="1:8" ht="12.75">
      <c r="A43" s="93"/>
      <c r="B43" s="52"/>
      <c r="C43" s="52"/>
      <c r="D43" s="42" t="s">
        <v>1222</v>
      </c>
      <c r="E43" s="52">
        <v>500</v>
      </c>
      <c r="F43" s="43">
        <v>500</v>
      </c>
      <c r="G43" s="52"/>
      <c r="H43" s="94"/>
    </row>
    <row r="44" spans="1:8" ht="12.75">
      <c r="A44" s="89" t="s">
        <v>1279</v>
      </c>
      <c r="B44" s="51">
        <v>341</v>
      </c>
      <c r="C44" s="51">
        <v>290</v>
      </c>
      <c r="D44" s="91" t="s">
        <v>14</v>
      </c>
      <c r="E44" s="51"/>
      <c r="F44" s="90"/>
      <c r="G44" s="51"/>
      <c r="H44" s="92"/>
    </row>
    <row r="45" spans="1:8" ht="12.75">
      <c r="A45" s="93"/>
      <c r="B45" s="52"/>
      <c r="C45" s="52"/>
      <c r="D45" s="42" t="s">
        <v>1245</v>
      </c>
      <c r="E45" s="52">
        <v>90</v>
      </c>
      <c r="F45" s="43">
        <v>90</v>
      </c>
      <c r="G45" s="52"/>
      <c r="H45" s="94"/>
    </row>
    <row r="46" spans="1:8" ht="12.75">
      <c r="A46" s="89" t="s">
        <v>1279</v>
      </c>
      <c r="B46" s="51">
        <v>340</v>
      </c>
      <c r="C46" s="51">
        <v>290</v>
      </c>
      <c r="D46" s="91" t="s">
        <v>14</v>
      </c>
      <c r="E46" s="51"/>
      <c r="F46" s="90"/>
      <c r="G46" s="51"/>
      <c r="H46" s="92"/>
    </row>
    <row r="47" spans="1:8" ht="12.75">
      <c r="A47" s="93"/>
      <c r="B47" s="52"/>
      <c r="C47" s="52"/>
      <c r="D47" s="42" t="s">
        <v>15</v>
      </c>
      <c r="E47" s="52">
        <v>319</v>
      </c>
      <c r="F47" s="43">
        <v>319</v>
      </c>
      <c r="G47" s="52"/>
      <c r="H47" s="94"/>
    </row>
    <row r="48" spans="1:8" ht="12.75">
      <c r="A48" s="89" t="s">
        <v>1126</v>
      </c>
      <c r="B48" s="51">
        <v>344</v>
      </c>
      <c r="C48" s="51">
        <v>212</v>
      </c>
      <c r="D48" s="91" t="s">
        <v>699</v>
      </c>
      <c r="E48" s="51"/>
      <c r="F48" s="90"/>
      <c r="G48" s="51"/>
      <c r="H48" s="92"/>
    </row>
    <row r="49" spans="1:8" ht="12.75">
      <c r="A49" s="93"/>
      <c r="B49" s="52"/>
      <c r="C49" s="52"/>
      <c r="D49" s="42" t="s">
        <v>1222</v>
      </c>
      <c r="E49" s="52">
        <v>294</v>
      </c>
      <c r="F49" s="43">
        <v>294</v>
      </c>
      <c r="G49" s="52"/>
      <c r="H49" s="94"/>
    </row>
    <row r="50" spans="1:8" ht="12.75">
      <c r="A50" s="89" t="s">
        <v>1126</v>
      </c>
      <c r="B50" s="51">
        <v>344</v>
      </c>
      <c r="C50" s="51">
        <v>213</v>
      </c>
      <c r="D50" s="91" t="s">
        <v>700</v>
      </c>
      <c r="E50" s="51"/>
      <c r="F50" s="90"/>
      <c r="G50" s="51"/>
      <c r="H50" s="92"/>
    </row>
    <row r="51" spans="1:8" ht="12.75">
      <c r="A51" s="95"/>
      <c r="B51" s="50"/>
      <c r="C51" s="50"/>
      <c r="D51" s="4" t="s">
        <v>364</v>
      </c>
      <c r="E51" s="50"/>
      <c r="F51" s="28"/>
      <c r="G51" s="50"/>
      <c r="H51" s="96"/>
    </row>
    <row r="52" spans="1:8" ht="12.75">
      <c r="A52" s="93"/>
      <c r="B52" s="52"/>
      <c r="C52" s="52"/>
      <c r="D52" s="42" t="s">
        <v>1246</v>
      </c>
      <c r="E52" s="52">
        <v>200</v>
      </c>
      <c r="F52" s="43">
        <v>200</v>
      </c>
      <c r="G52" s="52"/>
      <c r="H52" s="94"/>
    </row>
    <row r="53" spans="1:8" ht="12.75">
      <c r="A53" s="89"/>
      <c r="B53" s="51"/>
      <c r="C53" s="51"/>
      <c r="D53" s="91"/>
      <c r="E53" s="51"/>
      <c r="F53" s="90"/>
      <c r="G53" s="51"/>
      <c r="H53" s="92"/>
    </row>
    <row r="54" spans="1:8" ht="12.75">
      <c r="A54" s="97">
        <v>1000</v>
      </c>
      <c r="B54" s="50" t="s">
        <v>529</v>
      </c>
      <c r="C54" s="50" t="s">
        <v>529</v>
      </c>
      <c r="D54" s="4" t="s">
        <v>572</v>
      </c>
      <c r="E54" s="50"/>
      <c r="F54" s="28"/>
      <c r="G54" s="50"/>
      <c r="H54" s="96"/>
    </row>
    <row r="55" spans="1:8" ht="12.75">
      <c r="A55" s="98"/>
      <c r="B55" s="52"/>
      <c r="C55" s="52"/>
      <c r="D55" s="42" t="s">
        <v>522</v>
      </c>
      <c r="E55" s="52">
        <v>2296.8</v>
      </c>
      <c r="F55" s="43">
        <v>2296.8</v>
      </c>
      <c r="G55" s="52"/>
      <c r="H55" s="94"/>
    </row>
    <row r="56" spans="2:7" ht="12.75">
      <c r="B56" s="50"/>
      <c r="C56" s="50"/>
      <c r="E56" s="50"/>
      <c r="G56" s="50"/>
    </row>
    <row r="57" spans="1:8" ht="12.75">
      <c r="A57" s="99"/>
      <c r="B57" s="51"/>
      <c r="C57" s="51"/>
      <c r="D57" s="91" t="s">
        <v>598</v>
      </c>
      <c r="E57" s="51"/>
      <c r="F57" s="90"/>
      <c r="G57" s="51"/>
      <c r="H57" s="92"/>
    </row>
    <row r="58" spans="1:8" ht="12.75">
      <c r="A58" s="97">
        <v>1001</v>
      </c>
      <c r="B58" s="50">
        <v>372</v>
      </c>
      <c r="C58" s="50">
        <v>290</v>
      </c>
      <c r="D58" s="4" t="s">
        <v>573</v>
      </c>
      <c r="E58" s="50"/>
      <c r="F58" s="28"/>
      <c r="G58" s="50"/>
      <c r="H58" s="96"/>
    </row>
    <row r="59" spans="1:8" ht="12.75">
      <c r="A59" s="98"/>
      <c r="B59" s="52"/>
      <c r="C59" s="52"/>
      <c r="D59" s="42" t="s">
        <v>574</v>
      </c>
      <c r="E59" s="52">
        <v>2254</v>
      </c>
      <c r="F59" s="43">
        <v>2254</v>
      </c>
      <c r="G59" s="52"/>
      <c r="H59" s="94"/>
    </row>
    <row r="60" spans="1:8" ht="12.75">
      <c r="A60" s="99"/>
      <c r="B60" s="51"/>
      <c r="C60" s="51"/>
      <c r="D60" s="91"/>
      <c r="E60" s="51"/>
      <c r="F60" s="90"/>
      <c r="G60" s="51"/>
      <c r="H60" s="92"/>
    </row>
    <row r="61" spans="1:8" ht="12.75">
      <c r="A61" s="97">
        <v>1006</v>
      </c>
      <c r="B61" s="50">
        <v>376</v>
      </c>
      <c r="C61" s="50">
        <v>290</v>
      </c>
      <c r="D61" s="4" t="s">
        <v>16</v>
      </c>
      <c r="E61" s="50"/>
      <c r="F61" s="28"/>
      <c r="G61" s="50"/>
      <c r="H61" s="96"/>
    </row>
    <row r="62" spans="1:8" ht="12.75">
      <c r="A62" s="98"/>
      <c r="B62" s="52"/>
      <c r="C62" s="52"/>
      <c r="D62" s="42" t="s">
        <v>17</v>
      </c>
      <c r="E62" s="52">
        <v>42.8</v>
      </c>
      <c r="F62" s="43">
        <v>42.8</v>
      </c>
      <c r="G62" s="52"/>
      <c r="H62" s="94"/>
    </row>
    <row r="63" spans="1:8" ht="12.75">
      <c r="A63" s="99"/>
      <c r="B63" s="51"/>
      <c r="C63" s="51"/>
      <c r="D63" s="91"/>
      <c r="E63" s="51"/>
      <c r="F63" s="90"/>
      <c r="G63" s="51"/>
      <c r="H63" s="92"/>
    </row>
    <row r="64" spans="1:8" ht="12.75">
      <c r="A64" s="97">
        <v>1200</v>
      </c>
      <c r="B64" s="50" t="s">
        <v>529</v>
      </c>
      <c r="C64" s="50" t="s">
        <v>529</v>
      </c>
      <c r="D64" s="4" t="s">
        <v>523</v>
      </c>
      <c r="E64" s="50"/>
      <c r="F64" s="28"/>
      <c r="G64" s="50"/>
      <c r="H64" s="96"/>
    </row>
    <row r="65" spans="1:8" ht="12.75">
      <c r="A65" s="98"/>
      <c r="B65" s="52"/>
      <c r="C65" s="52"/>
      <c r="D65" s="42" t="s">
        <v>570</v>
      </c>
      <c r="E65" s="52">
        <v>47592.2</v>
      </c>
      <c r="F65" s="43">
        <v>44563.4</v>
      </c>
      <c r="G65" s="52"/>
      <c r="H65" s="94">
        <v>3028.8</v>
      </c>
    </row>
    <row r="66" spans="1:8" ht="12.75">
      <c r="A66" s="99"/>
      <c r="B66" s="51"/>
      <c r="C66" s="51"/>
      <c r="D66" s="91" t="s">
        <v>380</v>
      </c>
      <c r="E66" s="51"/>
      <c r="F66" s="90"/>
      <c r="G66" s="51"/>
      <c r="H66" s="92"/>
    </row>
    <row r="67" spans="1:8" ht="12.75">
      <c r="A67" s="98">
        <v>1201</v>
      </c>
      <c r="B67" s="52">
        <v>310</v>
      </c>
      <c r="C67" s="52">
        <v>290</v>
      </c>
      <c r="D67" s="42" t="s">
        <v>18</v>
      </c>
      <c r="E67" s="52">
        <v>39583.7</v>
      </c>
      <c r="F67" s="43">
        <v>39251.2</v>
      </c>
      <c r="G67" s="52"/>
      <c r="H67" s="94">
        <v>332.5</v>
      </c>
    </row>
    <row r="68" spans="1:8" ht="12.75">
      <c r="A68" s="99">
        <v>1202</v>
      </c>
      <c r="B68" s="51">
        <v>311</v>
      </c>
      <c r="C68" s="51">
        <v>443</v>
      </c>
      <c r="D68" s="91" t="s">
        <v>737</v>
      </c>
      <c r="E68" s="51"/>
      <c r="F68" s="90"/>
      <c r="G68" s="51"/>
      <c r="H68" s="92"/>
    </row>
    <row r="69" spans="1:8" ht="12.75">
      <c r="A69" s="97"/>
      <c r="B69" s="50"/>
      <c r="C69" s="50"/>
      <c r="D69" s="4" t="s">
        <v>701</v>
      </c>
      <c r="E69" s="50"/>
      <c r="F69" s="28"/>
      <c r="G69" s="50"/>
      <c r="H69" s="96"/>
    </row>
    <row r="70" spans="1:8" ht="12.75">
      <c r="A70" s="98"/>
      <c r="B70" s="52"/>
      <c r="C70" s="52"/>
      <c r="D70" s="42" t="s">
        <v>19</v>
      </c>
      <c r="E70" s="52">
        <v>6723.5</v>
      </c>
      <c r="F70" s="43">
        <v>4027.2</v>
      </c>
      <c r="G70" s="52"/>
      <c r="H70" s="94">
        <v>2696.3</v>
      </c>
    </row>
    <row r="71" spans="1:8" ht="12.75">
      <c r="A71" s="99">
        <v>1203</v>
      </c>
      <c r="B71" s="51">
        <v>311</v>
      </c>
      <c r="C71" s="51">
        <v>444</v>
      </c>
      <c r="D71" s="91" t="s">
        <v>20</v>
      </c>
      <c r="E71" s="51"/>
      <c r="F71" s="90"/>
      <c r="G71" s="51"/>
      <c r="H71" s="92"/>
    </row>
    <row r="72" spans="1:8" ht="12.75">
      <c r="A72" s="97"/>
      <c r="B72" s="50"/>
      <c r="C72" s="50"/>
      <c r="D72" s="4" t="s">
        <v>701</v>
      </c>
      <c r="E72" s="50">
        <v>1285</v>
      </c>
      <c r="F72" s="28">
        <v>1285</v>
      </c>
      <c r="G72" s="50"/>
      <c r="H72" s="96"/>
    </row>
    <row r="73" spans="1:8" ht="12.75">
      <c r="A73" s="98"/>
      <c r="B73" s="52"/>
      <c r="C73" s="52"/>
      <c r="D73" s="42"/>
      <c r="E73" s="52"/>
      <c r="F73" s="43"/>
      <c r="G73" s="52"/>
      <c r="H73" s="94"/>
    </row>
    <row r="74" spans="1:8" ht="12.75">
      <c r="A74" s="99">
        <v>1300</v>
      </c>
      <c r="B74" s="51" t="s">
        <v>533</v>
      </c>
      <c r="C74" s="51" t="s">
        <v>533</v>
      </c>
      <c r="D74" s="91" t="s">
        <v>477</v>
      </c>
      <c r="E74" s="51"/>
      <c r="F74" s="90"/>
      <c r="G74" s="51"/>
      <c r="H74" s="92"/>
    </row>
    <row r="75" spans="1:8" ht="12.75">
      <c r="A75" s="97"/>
      <c r="B75" s="50"/>
      <c r="C75" s="50"/>
      <c r="D75" s="4" t="s">
        <v>361</v>
      </c>
      <c r="E75" s="50"/>
      <c r="F75" s="28"/>
      <c r="G75" s="50"/>
      <c r="H75" s="96"/>
    </row>
    <row r="76" spans="1:8" ht="12.75">
      <c r="A76" s="98"/>
      <c r="B76" s="52"/>
      <c r="C76" s="52"/>
      <c r="D76" s="42" t="s">
        <v>702</v>
      </c>
      <c r="E76" s="52">
        <v>252.9</v>
      </c>
      <c r="F76" s="43">
        <v>252.9</v>
      </c>
      <c r="G76" s="52">
        <v>79.4</v>
      </c>
      <c r="H76" s="94" t="s">
        <v>160</v>
      </c>
    </row>
    <row r="77" spans="1:8" ht="12.75">
      <c r="A77" s="99"/>
      <c r="B77" s="51"/>
      <c r="C77" s="51"/>
      <c r="D77" s="91" t="s">
        <v>485</v>
      </c>
      <c r="E77" s="51"/>
      <c r="F77" s="90"/>
      <c r="G77" s="51"/>
      <c r="H77" s="92"/>
    </row>
    <row r="78" spans="1:8" ht="12.75">
      <c r="A78" s="97">
        <v>1302</v>
      </c>
      <c r="B78" s="50">
        <v>601</v>
      </c>
      <c r="C78" s="50" t="s">
        <v>169</v>
      </c>
      <c r="D78" s="4" t="s">
        <v>703</v>
      </c>
      <c r="E78" s="50"/>
      <c r="F78" s="28"/>
      <c r="G78" s="50"/>
      <c r="H78" s="96"/>
    </row>
    <row r="79" spans="1:8" ht="12.75">
      <c r="A79" s="98"/>
      <c r="B79" s="52"/>
      <c r="C79" s="52"/>
      <c r="D79" s="42" t="s">
        <v>704</v>
      </c>
      <c r="E79" s="52">
        <v>160.5</v>
      </c>
      <c r="F79" s="43">
        <v>160.5</v>
      </c>
      <c r="G79" s="52">
        <v>79.4</v>
      </c>
      <c r="H79" s="94" t="s">
        <v>160</v>
      </c>
    </row>
    <row r="80" spans="1:8" ht="12.75">
      <c r="A80" s="99">
        <v>1303</v>
      </c>
      <c r="B80" s="51">
        <v>151</v>
      </c>
      <c r="C80" s="51">
        <v>397</v>
      </c>
      <c r="D80" s="91" t="s">
        <v>1247</v>
      </c>
      <c r="E80" s="51">
        <v>92.4</v>
      </c>
      <c r="F80" s="90">
        <v>92.4</v>
      </c>
      <c r="G80" s="51"/>
      <c r="H80" s="92"/>
    </row>
    <row r="81" spans="1:8" ht="12.75">
      <c r="A81" s="98"/>
      <c r="B81" s="52"/>
      <c r="C81" s="52"/>
      <c r="D81" s="42"/>
      <c r="E81" s="52"/>
      <c r="F81" s="43"/>
      <c r="G81" s="52"/>
      <c r="H81" s="94"/>
    </row>
    <row r="82" spans="1:8" ht="12.75">
      <c r="A82" s="99">
        <v>1400</v>
      </c>
      <c r="B82" s="51" t="s">
        <v>529</v>
      </c>
      <c r="C82" s="51" t="s">
        <v>529</v>
      </c>
      <c r="D82" s="91" t="s">
        <v>578</v>
      </c>
      <c r="E82" s="51">
        <v>88418.1</v>
      </c>
      <c r="F82" s="90">
        <v>85661.1</v>
      </c>
      <c r="G82" s="51">
        <v>43803.8</v>
      </c>
      <c r="H82" s="92">
        <v>2757</v>
      </c>
    </row>
    <row r="83" spans="1:8" ht="12.75">
      <c r="A83" s="98"/>
      <c r="B83" s="52"/>
      <c r="C83" s="52"/>
      <c r="D83" s="42" t="s">
        <v>161</v>
      </c>
      <c r="E83" s="52"/>
      <c r="F83" s="43"/>
      <c r="G83" s="52"/>
      <c r="H83" s="94"/>
    </row>
    <row r="84" spans="1:8" ht="12.75">
      <c r="A84" s="100">
        <v>1401</v>
      </c>
      <c r="B84" s="107">
        <v>400</v>
      </c>
      <c r="C84" s="107">
        <v>259</v>
      </c>
      <c r="D84" s="102" t="s">
        <v>1078</v>
      </c>
      <c r="E84" s="107">
        <v>15517.5</v>
      </c>
      <c r="F84" s="101">
        <v>15160.2</v>
      </c>
      <c r="G84" s="107">
        <v>6708.3</v>
      </c>
      <c r="H84" s="103">
        <v>357.3</v>
      </c>
    </row>
    <row r="85" spans="1:8" ht="12.75">
      <c r="A85" s="99">
        <v>1402</v>
      </c>
      <c r="B85" s="51">
        <v>401</v>
      </c>
      <c r="C85" s="51">
        <v>260</v>
      </c>
      <c r="D85" s="91" t="s">
        <v>642</v>
      </c>
      <c r="E85" s="51"/>
      <c r="F85" s="90"/>
      <c r="G85" s="51"/>
      <c r="H85" s="92"/>
    </row>
    <row r="86" spans="1:8" ht="12.75">
      <c r="A86" s="98"/>
      <c r="B86" s="52"/>
      <c r="C86" s="52"/>
      <c r="D86" s="42" t="s">
        <v>643</v>
      </c>
      <c r="E86" s="52">
        <v>52240.1</v>
      </c>
      <c r="F86" s="43">
        <v>50317.2</v>
      </c>
      <c r="G86" s="52">
        <v>27494.1</v>
      </c>
      <c r="H86" s="94">
        <v>1922.9</v>
      </c>
    </row>
    <row r="87" spans="1:8" ht="12.75">
      <c r="A87" s="99">
        <v>1402</v>
      </c>
      <c r="B87" s="51">
        <v>401</v>
      </c>
      <c r="C87" s="51">
        <v>262</v>
      </c>
      <c r="D87" s="91" t="s">
        <v>579</v>
      </c>
      <c r="E87" s="51"/>
      <c r="F87" s="90"/>
      <c r="G87" s="51"/>
      <c r="H87" s="92"/>
    </row>
    <row r="88" spans="1:8" ht="12.75">
      <c r="A88" s="98"/>
      <c r="B88" s="52"/>
      <c r="C88" s="52"/>
      <c r="D88" s="42" t="s">
        <v>580</v>
      </c>
      <c r="E88" s="52">
        <v>457</v>
      </c>
      <c r="F88" s="43">
        <v>457</v>
      </c>
      <c r="G88" s="52">
        <v>283.4</v>
      </c>
      <c r="H88" s="94"/>
    </row>
    <row r="89" spans="1:8" ht="12.75">
      <c r="A89" s="100">
        <v>1402</v>
      </c>
      <c r="B89" s="107">
        <v>401</v>
      </c>
      <c r="C89" s="107">
        <v>263</v>
      </c>
      <c r="D89" s="102" t="s">
        <v>21</v>
      </c>
      <c r="E89" s="107">
        <v>3331.7</v>
      </c>
      <c r="F89" s="101">
        <v>3324.5</v>
      </c>
      <c r="G89" s="107">
        <v>1550.8</v>
      </c>
      <c r="H89" s="103">
        <v>7.2</v>
      </c>
    </row>
    <row r="90" spans="1:8" ht="12.75">
      <c r="A90" s="99">
        <v>1402</v>
      </c>
      <c r="B90" s="51">
        <v>401</v>
      </c>
      <c r="C90" s="51">
        <v>264</v>
      </c>
      <c r="D90" s="91" t="s">
        <v>705</v>
      </c>
      <c r="E90" s="51"/>
      <c r="F90" s="90"/>
      <c r="G90" s="51"/>
      <c r="H90" s="92"/>
    </row>
    <row r="91" spans="1:8" ht="12.75">
      <c r="A91" s="98"/>
      <c r="B91" s="52"/>
      <c r="C91" s="52"/>
      <c r="D91" s="42" t="s">
        <v>706</v>
      </c>
      <c r="E91" s="52">
        <v>7129.1</v>
      </c>
      <c r="F91" s="43">
        <v>6903.1</v>
      </c>
      <c r="G91" s="52">
        <v>4014</v>
      </c>
      <c r="H91" s="94">
        <v>226</v>
      </c>
    </row>
    <row r="92" spans="1:8" ht="12.75">
      <c r="A92" s="100">
        <v>1402</v>
      </c>
      <c r="B92" s="107">
        <v>401</v>
      </c>
      <c r="C92" s="107">
        <v>265</v>
      </c>
      <c r="D92" s="102" t="s">
        <v>927</v>
      </c>
      <c r="E92" s="107">
        <v>3.5</v>
      </c>
      <c r="F92" s="101">
        <v>3.5</v>
      </c>
      <c r="G92" s="107"/>
      <c r="H92" s="103"/>
    </row>
    <row r="93" spans="1:8" ht="12.75">
      <c r="A93" s="99">
        <v>1407</v>
      </c>
      <c r="B93" s="51">
        <v>407</v>
      </c>
      <c r="C93" s="51">
        <v>272</v>
      </c>
      <c r="D93" s="91" t="s">
        <v>581</v>
      </c>
      <c r="E93" s="51"/>
      <c r="F93" s="90"/>
      <c r="G93" s="51"/>
      <c r="H93" s="92"/>
    </row>
    <row r="94" spans="1:8" ht="12.75">
      <c r="A94" s="98"/>
      <c r="B94" s="52"/>
      <c r="C94" s="52"/>
      <c r="D94" s="42" t="s">
        <v>484</v>
      </c>
      <c r="E94" s="52">
        <v>8893.8</v>
      </c>
      <c r="F94" s="43">
        <v>8677.4</v>
      </c>
      <c r="G94" s="52">
        <v>3683.2</v>
      </c>
      <c r="H94" s="94">
        <v>216.4</v>
      </c>
    </row>
    <row r="95" spans="1:8" ht="12.75">
      <c r="A95" s="99">
        <v>1407</v>
      </c>
      <c r="B95" s="51">
        <v>407</v>
      </c>
      <c r="C95" s="51">
        <v>319</v>
      </c>
      <c r="D95" s="91" t="s">
        <v>707</v>
      </c>
      <c r="E95" s="51"/>
      <c r="F95" s="90"/>
      <c r="G95" s="51"/>
      <c r="H95" s="92"/>
    </row>
    <row r="96" spans="1:8" ht="12.75">
      <c r="A96" s="97"/>
      <c r="B96" s="50"/>
      <c r="C96" s="50"/>
      <c r="D96" s="4" t="s">
        <v>708</v>
      </c>
      <c r="E96" s="50"/>
      <c r="F96" s="28"/>
      <c r="G96" s="50"/>
      <c r="H96" s="96"/>
    </row>
    <row r="97" spans="1:8" ht="12.75">
      <c r="A97" s="98"/>
      <c r="B97" s="52"/>
      <c r="C97" s="52"/>
      <c r="D97" s="42" t="s">
        <v>353</v>
      </c>
      <c r="E97" s="52">
        <v>845.4</v>
      </c>
      <c r="F97" s="43">
        <v>818.2</v>
      </c>
      <c r="G97" s="52">
        <v>70</v>
      </c>
      <c r="H97" s="94">
        <v>27.2</v>
      </c>
    </row>
    <row r="98" spans="1:8" ht="12.75">
      <c r="A98" s="99"/>
      <c r="B98" s="51"/>
      <c r="C98" s="51"/>
      <c r="D98" s="91"/>
      <c r="E98" s="51"/>
      <c r="F98" s="90"/>
      <c r="G98" s="51"/>
      <c r="H98" s="92"/>
    </row>
    <row r="99" spans="1:8" ht="12.75">
      <c r="A99" s="97">
        <v>1500</v>
      </c>
      <c r="B99" s="50" t="s">
        <v>529</v>
      </c>
      <c r="C99" s="50" t="s">
        <v>529</v>
      </c>
      <c r="D99" s="4" t="s">
        <v>354</v>
      </c>
      <c r="E99" s="50"/>
      <c r="F99" s="28"/>
      <c r="G99" s="50"/>
      <c r="H99" s="96"/>
    </row>
    <row r="100" spans="1:8" ht="12.75">
      <c r="A100" s="98"/>
      <c r="B100" s="52"/>
      <c r="C100" s="52"/>
      <c r="D100" s="42" t="s">
        <v>355</v>
      </c>
      <c r="E100" s="52">
        <v>14373.9</v>
      </c>
      <c r="F100" s="43">
        <v>14087</v>
      </c>
      <c r="G100" s="52">
        <v>6070.8</v>
      </c>
      <c r="H100" s="94">
        <v>286.9</v>
      </c>
    </row>
    <row r="101" spans="1:8" ht="12.75">
      <c r="A101" s="99"/>
      <c r="B101" s="51"/>
      <c r="C101" s="51"/>
      <c r="D101" s="91" t="s">
        <v>615</v>
      </c>
      <c r="E101" s="51"/>
      <c r="F101" s="90"/>
      <c r="G101" s="51"/>
      <c r="H101" s="92"/>
    </row>
    <row r="102" spans="1:8" ht="12.75">
      <c r="A102" s="97">
        <v>1501</v>
      </c>
      <c r="B102" s="50">
        <v>410</v>
      </c>
      <c r="C102" s="50">
        <v>280</v>
      </c>
      <c r="D102" s="4" t="s">
        <v>709</v>
      </c>
      <c r="E102" s="50"/>
      <c r="F102" s="28"/>
      <c r="G102" s="50"/>
      <c r="H102" s="96"/>
    </row>
    <row r="103" spans="1:8" ht="12.75">
      <c r="A103" s="98"/>
      <c r="B103" s="52"/>
      <c r="C103" s="52"/>
      <c r="D103" s="42" t="s">
        <v>377</v>
      </c>
      <c r="E103" s="52">
        <v>10484.1</v>
      </c>
      <c r="F103" s="43">
        <v>10397.2</v>
      </c>
      <c r="G103" s="52">
        <v>3888.7</v>
      </c>
      <c r="H103" s="94">
        <v>86.9</v>
      </c>
    </row>
    <row r="104" spans="1:8" ht="12.75">
      <c r="A104" s="100">
        <v>1501</v>
      </c>
      <c r="B104" s="107">
        <v>410</v>
      </c>
      <c r="C104" s="107">
        <v>283</v>
      </c>
      <c r="D104" s="102" t="s">
        <v>378</v>
      </c>
      <c r="E104" s="107">
        <v>146.8</v>
      </c>
      <c r="F104" s="101">
        <v>146.8</v>
      </c>
      <c r="G104" s="107">
        <v>56.2</v>
      </c>
      <c r="H104" s="103"/>
    </row>
    <row r="105" spans="1:8" ht="12.75">
      <c r="A105" s="100">
        <v>1501</v>
      </c>
      <c r="B105" s="107">
        <v>410</v>
      </c>
      <c r="C105" s="107">
        <v>284</v>
      </c>
      <c r="D105" s="102" t="s">
        <v>175</v>
      </c>
      <c r="E105" s="107">
        <v>2900.6</v>
      </c>
      <c r="F105" s="101">
        <v>2700.6</v>
      </c>
      <c r="G105" s="107">
        <v>1616.9</v>
      </c>
      <c r="H105" s="103">
        <v>200</v>
      </c>
    </row>
    <row r="106" spans="1:8" ht="12.75">
      <c r="A106" s="99">
        <v>1501</v>
      </c>
      <c r="B106" s="51">
        <v>412</v>
      </c>
      <c r="C106" s="51">
        <v>287</v>
      </c>
      <c r="D106" s="91" t="s">
        <v>581</v>
      </c>
      <c r="E106" s="51"/>
      <c r="F106" s="90"/>
      <c r="G106" s="51"/>
      <c r="H106" s="92"/>
    </row>
    <row r="107" spans="1:8" ht="12.75">
      <c r="A107" s="98"/>
      <c r="B107" s="52"/>
      <c r="C107" s="52"/>
      <c r="D107" s="42" t="s">
        <v>379</v>
      </c>
      <c r="E107" s="52">
        <v>692.4</v>
      </c>
      <c r="F107" s="43">
        <v>692.4</v>
      </c>
      <c r="G107" s="52">
        <v>509</v>
      </c>
      <c r="H107" s="94"/>
    </row>
    <row r="108" spans="1:8" ht="12.75">
      <c r="A108" s="100">
        <v>1502</v>
      </c>
      <c r="B108" s="107">
        <v>415</v>
      </c>
      <c r="C108" s="107">
        <v>282</v>
      </c>
      <c r="D108" s="102" t="s">
        <v>22</v>
      </c>
      <c r="E108" s="107">
        <v>150</v>
      </c>
      <c r="F108" s="101">
        <v>150</v>
      </c>
      <c r="G108" s="107"/>
      <c r="H108" s="103"/>
    </row>
    <row r="109" spans="1:8" ht="12.75">
      <c r="A109" s="99"/>
      <c r="B109" s="51"/>
      <c r="C109" s="51"/>
      <c r="D109" s="91"/>
      <c r="E109" s="51"/>
      <c r="F109" s="90"/>
      <c r="G109" s="51"/>
      <c r="H109" s="92"/>
    </row>
    <row r="110" spans="1:8" ht="12.75">
      <c r="A110" s="97">
        <v>1600</v>
      </c>
      <c r="B110" s="50" t="s">
        <v>533</v>
      </c>
      <c r="C110" s="50" t="s">
        <v>533</v>
      </c>
      <c r="D110" s="4" t="s">
        <v>710</v>
      </c>
      <c r="E110" s="50"/>
      <c r="F110" s="28"/>
      <c r="G110" s="50"/>
      <c r="H110" s="96"/>
    </row>
    <row r="111" spans="1:8" ht="12.75">
      <c r="A111" s="98"/>
      <c r="B111" s="52"/>
      <c r="C111" s="52"/>
      <c r="D111" s="42" t="s">
        <v>570</v>
      </c>
      <c r="E111" s="52">
        <v>273</v>
      </c>
      <c r="F111" s="43">
        <v>273</v>
      </c>
      <c r="G111" s="52"/>
      <c r="H111" s="94"/>
    </row>
    <row r="112" spans="2:7" ht="12.75">
      <c r="B112" s="50"/>
      <c r="C112" s="50"/>
      <c r="E112" s="50"/>
      <c r="G112" s="50"/>
    </row>
    <row r="113" spans="1:8" ht="12.75">
      <c r="A113" s="99"/>
      <c r="B113" s="51"/>
      <c r="C113" s="51"/>
      <c r="D113" s="91" t="s">
        <v>485</v>
      </c>
      <c r="E113" s="51"/>
      <c r="F113" s="90"/>
      <c r="G113" s="51"/>
      <c r="H113" s="92"/>
    </row>
    <row r="114" spans="1:8" ht="12.75">
      <c r="A114" s="97">
        <v>1601</v>
      </c>
      <c r="B114" s="50">
        <v>420</v>
      </c>
      <c r="C114" s="50">
        <v>290</v>
      </c>
      <c r="D114" s="4" t="s">
        <v>711</v>
      </c>
      <c r="E114" s="50"/>
      <c r="F114" s="28"/>
      <c r="G114" s="50"/>
      <c r="H114" s="96"/>
    </row>
    <row r="115" spans="1:8" ht="12.75">
      <c r="A115" s="98"/>
      <c r="B115" s="52"/>
      <c r="C115" s="52"/>
      <c r="D115" s="42" t="s">
        <v>712</v>
      </c>
      <c r="E115" s="52">
        <v>50</v>
      </c>
      <c r="F115" s="43">
        <v>50</v>
      </c>
      <c r="G115" s="52"/>
      <c r="H115" s="94"/>
    </row>
    <row r="116" spans="1:8" ht="12.75">
      <c r="A116" s="99">
        <v>1602</v>
      </c>
      <c r="B116" s="51">
        <v>423</v>
      </c>
      <c r="C116" s="51">
        <v>290</v>
      </c>
      <c r="D116" s="91" t="s">
        <v>23</v>
      </c>
      <c r="E116" s="51"/>
      <c r="F116" s="90"/>
      <c r="G116" s="51"/>
      <c r="H116" s="92"/>
    </row>
    <row r="117" spans="1:8" ht="12.75">
      <c r="A117" s="98"/>
      <c r="B117" s="52"/>
      <c r="C117" s="52"/>
      <c r="D117" s="42" t="s">
        <v>24</v>
      </c>
      <c r="E117" s="52">
        <v>223</v>
      </c>
      <c r="F117" s="43">
        <v>223</v>
      </c>
      <c r="G117" s="52"/>
      <c r="H117" s="94"/>
    </row>
    <row r="118" spans="1:8" ht="12.75">
      <c r="A118" s="99"/>
      <c r="B118" s="51"/>
      <c r="C118" s="51"/>
      <c r="D118" s="91"/>
      <c r="E118" s="51"/>
      <c r="F118" s="90"/>
      <c r="G118" s="51"/>
      <c r="H118" s="92"/>
    </row>
    <row r="119" spans="1:8" ht="12.75">
      <c r="A119" s="97">
        <v>1700</v>
      </c>
      <c r="B119" s="50" t="s">
        <v>533</v>
      </c>
      <c r="C119" s="50" t="s">
        <v>533</v>
      </c>
      <c r="D119" s="4" t="s">
        <v>713</v>
      </c>
      <c r="E119" s="50"/>
      <c r="F119" s="28"/>
      <c r="G119" s="50"/>
      <c r="H119" s="96"/>
    </row>
    <row r="120" spans="1:8" ht="12.75">
      <c r="A120" s="98"/>
      <c r="B120" s="52"/>
      <c r="C120" s="52"/>
      <c r="D120" s="42" t="s">
        <v>570</v>
      </c>
      <c r="E120" s="52">
        <v>36319.6</v>
      </c>
      <c r="F120" s="43">
        <v>34651.9</v>
      </c>
      <c r="G120" s="52">
        <v>7788.7</v>
      </c>
      <c r="H120" s="94">
        <v>1667.7</v>
      </c>
    </row>
    <row r="121" spans="1:8" ht="12.75">
      <c r="A121" s="99"/>
      <c r="B121" s="51"/>
      <c r="C121" s="51"/>
      <c r="D121" s="91" t="s">
        <v>485</v>
      </c>
      <c r="E121" s="51"/>
      <c r="F121" s="90"/>
      <c r="G121" s="51"/>
      <c r="H121" s="92"/>
    </row>
    <row r="122" spans="1:8" ht="12.75">
      <c r="A122" s="97">
        <v>1701</v>
      </c>
      <c r="B122" s="50">
        <v>430</v>
      </c>
      <c r="C122" s="50">
        <v>300</v>
      </c>
      <c r="D122" s="4" t="s">
        <v>25</v>
      </c>
      <c r="E122" s="50"/>
      <c r="F122" s="28"/>
      <c r="G122" s="50"/>
      <c r="H122" s="96"/>
    </row>
    <row r="123" spans="1:8" ht="12.75">
      <c r="A123" s="98"/>
      <c r="B123" s="52"/>
      <c r="C123" s="52"/>
      <c r="D123" s="42" t="s">
        <v>26</v>
      </c>
      <c r="E123" s="52">
        <v>25990.5</v>
      </c>
      <c r="F123" s="43">
        <v>24365.5</v>
      </c>
      <c r="G123" s="52">
        <v>6275.5</v>
      </c>
      <c r="H123" s="94">
        <v>1625</v>
      </c>
    </row>
    <row r="124" spans="1:8" ht="12.75">
      <c r="A124" s="100">
        <v>1701</v>
      </c>
      <c r="B124" s="107">
        <v>430</v>
      </c>
      <c r="C124" s="107">
        <v>301</v>
      </c>
      <c r="D124" s="102" t="s">
        <v>714</v>
      </c>
      <c r="E124" s="107">
        <v>1320.8</v>
      </c>
      <c r="F124" s="101">
        <v>1320.8</v>
      </c>
      <c r="G124" s="107">
        <v>551.5</v>
      </c>
      <c r="H124" s="103"/>
    </row>
    <row r="125" spans="1:8" ht="12.75">
      <c r="A125" s="100">
        <v>1701</v>
      </c>
      <c r="B125" s="107">
        <v>430</v>
      </c>
      <c r="C125" s="107">
        <v>302</v>
      </c>
      <c r="D125" s="102" t="s">
        <v>1077</v>
      </c>
      <c r="E125" s="107">
        <v>2590.4</v>
      </c>
      <c r="F125" s="101">
        <v>2507.7</v>
      </c>
      <c r="G125" s="107">
        <v>961.7</v>
      </c>
      <c r="H125" s="103">
        <v>42.7</v>
      </c>
    </row>
    <row r="126" spans="1:8" ht="12.75">
      <c r="A126" s="99">
        <v>1701</v>
      </c>
      <c r="B126" s="51">
        <v>430</v>
      </c>
      <c r="C126" s="51">
        <v>310</v>
      </c>
      <c r="D126" s="91" t="s">
        <v>581</v>
      </c>
      <c r="E126" s="51"/>
      <c r="F126" s="90"/>
      <c r="G126" s="51"/>
      <c r="H126" s="92"/>
    </row>
    <row r="127" spans="1:8" ht="12.75">
      <c r="A127" s="98"/>
      <c r="B127" s="52"/>
      <c r="C127" s="52"/>
      <c r="D127" s="42" t="s">
        <v>789</v>
      </c>
      <c r="E127" s="52">
        <v>48</v>
      </c>
      <c r="F127" s="43">
        <v>48</v>
      </c>
      <c r="G127" s="52"/>
      <c r="H127" s="94"/>
    </row>
    <row r="128" spans="1:8" ht="12.75">
      <c r="A128" s="99">
        <v>1701</v>
      </c>
      <c r="B128" s="51">
        <v>430</v>
      </c>
      <c r="C128" s="51">
        <v>316</v>
      </c>
      <c r="D128" s="91" t="s">
        <v>715</v>
      </c>
      <c r="E128" s="51"/>
      <c r="F128" s="90"/>
      <c r="G128" s="51"/>
      <c r="H128" s="92"/>
    </row>
    <row r="129" spans="1:8" ht="12.75">
      <c r="A129" s="97"/>
      <c r="B129" s="50"/>
      <c r="C129" s="50"/>
      <c r="D129" s="4" t="s">
        <v>356</v>
      </c>
      <c r="E129" s="50"/>
      <c r="F129" s="28"/>
      <c r="G129" s="50"/>
      <c r="H129" s="96"/>
    </row>
    <row r="130" spans="1:8" ht="12.75">
      <c r="A130" s="98"/>
      <c r="B130" s="52"/>
      <c r="C130" s="52"/>
      <c r="D130" s="42" t="s">
        <v>358</v>
      </c>
      <c r="E130" s="52">
        <v>5089.4</v>
      </c>
      <c r="F130" s="43">
        <v>5089.4</v>
      </c>
      <c r="G130" s="52"/>
      <c r="H130" s="94"/>
    </row>
    <row r="131" spans="1:8" ht="12.75">
      <c r="A131" s="99">
        <v>1703</v>
      </c>
      <c r="B131" s="51">
        <v>434</v>
      </c>
      <c r="C131" s="51">
        <v>314</v>
      </c>
      <c r="D131" s="91" t="s">
        <v>581</v>
      </c>
      <c r="E131" s="51"/>
      <c r="F131" s="90"/>
      <c r="G131" s="51"/>
      <c r="H131" s="92"/>
    </row>
    <row r="132" spans="1:8" ht="12.75">
      <c r="A132" s="97"/>
      <c r="B132" s="50"/>
      <c r="C132" s="50"/>
      <c r="D132" s="4" t="s">
        <v>27</v>
      </c>
      <c r="E132" s="50"/>
      <c r="F132" s="28"/>
      <c r="G132" s="50"/>
      <c r="H132" s="96"/>
    </row>
    <row r="133" spans="1:8" ht="12.75">
      <c r="A133" s="98"/>
      <c r="B133" s="52"/>
      <c r="C133" s="52"/>
      <c r="D133" s="42" t="s">
        <v>1153</v>
      </c>
      <c r="E133" s="52">
        <v>1320.5</v>
      </c>
      <c r="F133" s="43">
        <v>1320.5</v>
      </c>
      <c r="G133" s="52"/>
      <c r="H133" s="94"/>
    </row>
    <row r="134" spans="1:8" ht="12.75">
      <c r="A134" s="99"/>
      <c r="B134" s="51"/>
      <c r="C134" s="51"/>
      <c r="D134" s="91"/>
      <c r="E134" s="51"/>
      <c r="F134" s="90"/>
      <c r="G134" s="51"/>
      <c r="H134" s="92"/>
    </row>
    <row r="135" spans="1:8" ht="12.75">
      <c r="A135" s="98">
        <v>1800</v>
      </c>
      <c r="B135" s="52" t="s">
        <v>529</v>
      </c>
      <c r="C135" s="52" t="s">
        <v>529</v>
      </c>
      <c r="D135" s="42" t="s">
        <v>524</v>
      </c>
      <c r="E135" s="52">
        <v>36111.3</v>
      </c>
      <c r="F135" s="43">
        <v>35901.3</v>
      </c>
      <c r="G135" s="52">
        <v>2543.7</v>
      </c>
      <c r="H135" s="94">
        <v>210</v>
      </c>
    </row>
    <row r="136" spans="2:7" ht="12.75">
      <c r="B136" s="50"/>
      <c r="C136" s="50"/>
      <c r="D136" t="s">
        <v>380</v>
      </c>
      <c r="E136" s="50"/>
      <c r="G136" s="50"/>
    </row>
    <row r="137" spans="1:7" ht="12.75">
      <c r="A137">
        <v>1801</v>
      </c>
      <c r="B137" s="50">
        <v>440</v>
      </c>
      <c r="C137" s="50">
        <v>318</v>
      </c>
      <c r="D137" t="s">
        <v>717</v>
      </c>
      <c r="E137" s="50"/>
      <c r="G137" s="50"/>
    </row>
    <row r="138" spans="2:8" ht="12.75">
      <c r="B138" s="50"/>
      <c r="C138" s="50"/>
      <c r="D138" t="s">
        <v>718</v>
      </c>
      <c r="E138" s="50">
        <v>3300.3</v>
      </c>
      <c r="F138" s="15">
        <v>3250.3</v>
      </c>
      <c r="G138" s="50">
        <v>2049.9</v>
      </c>
      <c r="H138" s="15">
        <v>50</v>
      </c>
    </row>
    <row r="139" spans="1:8" ht="12.75">
      <c r="A139" s="99">
        <v>1801</v>
      </c>
      <c r="B139" s="51">
        <v>440</v>
      </c>
      <c r="C139" s="51">
        <v>323</v>
      </c>
      <c r="D139" s="91" t="s">
        <v>716</v>
      </c>
      <c r="E139" s="51"/>
      <c r="F139" s="90"/>
      <c r="G139" s="51"/>
      <c r="H139" s="92"/>
    </row>
    <row r="140" spans="1:8" ht="12.75">
      <c r="A140" s="98"/>
      <c r="B140" s="52"/>
      <c r="C140" s="52"/>
      <c r="D140" s="42" t="s">
        <v>719</v>
      </c>
      <c r="E140" s="52">
        <v>1196</v>
      </c>
      <c r="F140" s="43">
        <v>1036</v>
      </c>
      <c r="G140" s="52">
        <v>493.8</v>
      </c>
      <c r="H140" s="94">
        <v>160</v>
      </c>
    </row>
    <row r="141" spans="1:8" ht="12.75">
      <c r="A141" s="99"/>
      <c r="B141" s="51"/>
      <c r="C141" s="51"/>
      <c r="D141" s="91"/>
      <c r="E141" s="51"/>
      <c r="F141" s="90"/>
      <c r="G141" s="51"/>
      <c r="H141" s="92"/>
    </row>
    <row r="142" spans="1:8" ht="12.75">
      <c r="A142" s="98">
        <v>1802</v>
      </c>
      <c r="B142" s="52" t="s">
        <v>529</v>
      </c>
      <c r="C142" s="52" t="s">
        <v>529</v>
      </c>
      <c r="D142" s="42" t="s">
        <v>259</v>
      </c>
      <c r="E142" s="52">
        <v>643.7</v>
      </c>
      <c r="F142" s="43">
        <v>643.7</v>
      </c>
      <c r="G142" s="52"/>
      <c r="H142" s="94"/>
    </row>
    <row r="143" spans="1:8" ht="12.75">
      <c r="A143" s="99"/>
      <c r="B143" s="51"/>
      <c r="C143" s="51"/>
      <c r="D143" s="91" t="s">
        <v>598</v>
      </c>
      <c r="E143" s="51"/>
      <c r="F143" s="90"/>
      <c r="G143" s="51"/>
      <c r="H143" s="92"/>
    </row>
    <row r="144" spans="1:8" ht="12.75">
      <c r="A144" s="97">
        <v>1802</v>
      </c>
      <c r="B144" s="50">
        <v>442</v>
      </c>
      <c r="C144" s="50">
        <v>322</v>
      </c>
      <c r="D144" s="4" t="s">
        <v>121</v>
      </c>
      <c r="E144" s="50"/>
      <c r="F144" s="28"/>
      <c r="G144" s="50"/>
      <c r="H144" s="96"/>
    </row>
    <row r="145" spans="1:8" ht="12.75">
      <c r="A145" s="98"/>
      <c r="B145" s="52"/>
      <c r="C145" s="52"/>
      <c r="D145" s="42" t="s">
        <v>359</v>
      </c>
      <c r="E145" s="52">
        <v>128</v>
      </c>
      <c r="F145" s="43">
        <v>128</v>
      </c>
      <c r="G145" s="52"/>
      <c r="H145" s="94"/>
    </row>
    <row r="146" spans="1:8" ht="12.75">
      <c r="A146" s="99">
        <v>1802</v>
      </c>
      <c r="B146" s="51">
        <v>442</v>
      </c>
      <c r="C146" s="51">
        <v>322</v>
      </c>
      <c r="D146" s="91" t="s">
        <v>1155</v>
      </c>
      <c r="E146" s="51"/>
      <c r="F146" s="90"/>
      <c r="G146" s="51"/>
      <c r="H146" s="92"/>
    </row>
    <row r="147" spans="1:8" ht="12.75">
      <c r="A147" s="97"/>
      <c r="B147" s="50"/>
      <c r="C147" s="50"/>
      <c r="D147" s="4" t="s">
        <v>1156</v>
      </c>
      <c r="E147" s="50" t="s">
        <v>160</v>
      </c>
      <c r="F147" s="28" t="s">
        <v>160</v>
      </c>
      <c r="G147" s="50"/>
      <c r="H147" s="96"/>
    </row>
    <row r="148" spans="1:8" ht="12.75">
      <c r="A148" s="98">
        <v>1802</v>
      </c>
      <c r="B148" s="52">
        <v>442</v>
      </c>
      <c r="C148" s="52">
        <v>326</v>
      </c>
      <c r="D148" s="42" t="s">
        <v>121</v>
      </c>
      <c r="E148" s="52">
        <v>245.7</v>
      </c>
      <c r="F148" s="43">
        <v>245.7</v>
      </c>
      <c r="G148" s="52"/>
      <c r="H148" s="94"/>
    </row>
    <row r="149" spans="1:8" ht="12.75">
      <c r="A149" s="100">
        <v>1802</v>
      </c>
      <c r="B149" s="107">
        <v>440</v>
      </c>
      <c r="C149" s="107">
        <v>322</v>
      </c>
      <c r="D149" s="102" t="s">
        <v>200</v>
      </c>
      <c r="E149" s="107">
        <v>270</v>
      </c>
      <c r="F149" s="101">
        <v>270</v>
      </c>
      <c r="G149" s="107"/>
      <c r="H149" s="103"/>
    </row>
    <row r="150" spans="1:8" ht="12.75">
      <c r="A150" s="99"/>
      <c r="B150" s="51"/>
      <c r="C150" s="51"/>
      <c r="D150" s="91"/>
      <c r="E150" s="51"/>
      <c r="F150" s="90"/>
      <c r="G150" s="51"/>
      <c r="H150" s="92"/>
    </row>
    <row r="151" spans="1:8" ht="12.75">
      <c r="A151" s="98">
        <v>1803</v>
      </c>
      <c r="B151" s="52" t="s">
        <v>533</v>
      </c>
      <c r="C151" s="52" t="s">
        <v>533</v>
      </c>
      <c r="D151" s="42" t="s">
        <v>167</v>
      </c>
      <c r="E151" s="52">
        <v>95</v>
      </c>
      <c r="F151" s="43">
        <v>95</v>
      </c>
      <c r="G151" s="52"/>
      <c r="H151" s="94"/>
    </row>
    <row r="152" spans="1:8" ht="12.75">
      <c r="A152" s="99"/>
      <c r="B152" s="51"/>
      <c r="C152" s="51"/>
      <c r="D152" s="91" t="s">
        <v>485</v>
      </c>
      <c r="E152" s="51"/>
      <c r="F152" s="90"/>
      <c r="G152" s="51"/>
      <c r="H152" s="92"/>
    </row>
    <row r="153" spans="1:8" ht="12.75">
      <c r="A153" s="97">
        <v>1803</v>
      </c>
      <c r="B153" s="50">
        <v>446</v>
      </c>
      <c r="C153" s="50">
        <v>323</v>
      </c>
      <c r="D153" s="4" t="s">
        <v>581</v>
      </c>
      <c r="E153" s="50"/>
      <c r="F153" s="28"/>
      <c r="G153" s="50"/>
      <c r="H153" s="96"/>
    </row>
    <row r="154" spans="1:8" ht="12.75">
      <c r="A154" s="98"/>
      <c r="B154" s="52"/>
      <c r="C154" s="52"/>
      <c r="D154" s="42" t="s">
        <v>258</v>
      </c>
      <c r="E154" s="52">
        <v>95</v>
      </c>
      <c r="F154" s="43">
        <v>95</v>
      </c>
      <c r="G154" s="52"/>
      <c r="H154" s="94"/>
    </row>
    <row r="155" spans="1:8" ht="12.75">
      <c r="A155" s="99">
        <v>1803</v>
      </c>
      <c r="B155" s="51">
        <v>446</v>
      </c>
      <c r="C155" s="51">
        <v>323</v>
      </c>
      <c r="D155" s="91" t="s">
        <v>581</v>
      </c>
      <c r="E155" s="51"/>
      <c r="F155" s="90"/>
      <c r="G155" s="51"/>
      <c r="H155" s="92"/>
    </row>
    <row r="156" spans="1:8" ht="12.75">
      <c r="A156" s="98"/>
      <c r="B156" s="52"/>
      <c r="C156" s="52"/>
      <c r="D156" s="42" t="s">
        <v>258</v>
      </c>
      <c r="E156" s="52" t="s">
        <v>160</v>
      </c>
      <c r="F156" s="43" t="s">
        <v>160</v>
      </c>
      <c r="G156" s="52"/>
      <c r="H156" s="94"/>
    </row>
    <row r="157" spans="1:8" ht="12.75">
      <c r="A157" s="99">
        <v>1806</v>
      </c>
      <c r="B157" s="51">
        <v>489</v>
      </c>
      <c r="C157" s="51">
        <v>353</v>
      </c>
      <c r="D157" s="91" t="s">
        <v>1157</v>
      </c>
      <c r="E157" s="51"/>
      <c r="F157" s="90"/>
      <c r="G157" s="51"/>
      <c r="H157" s="92"/>
    </row>
    <row r="158" spans="1:8" ht="12.75">
      <c r="A158" s="97"/>
      <c r="B158" s="50"/>
      <c r="C158" s="50"/>
      <c r="D158" s="4" t="s">
        <v>1158</v>
      </c>
      <c r="E158" s="50" t="s">
        <v>160</v>
      </c>
      <c r="F158" s="28" t="s">
        <v>160</v>
      </c>
      <c r="G158" s="50"/>
      <c r="H158" s="96"/>
    </row>
    <row r="159" spans="1:8" ht="12.75">
      <c r="A159" s="97"/>
      <c r="B159" s="50"/>
      <c r="C159" s="50"/>
      <c r="D159" s="4" t="s">
        <v>1159</v>
      </c>
      <c r="E159" s="50"/>
      <c r="F159" s="28"/>
      <c r="G159" s="50"/>
      <c r="H159" s="96"/>
    </row>
    <row r="160" spans="1:8" ht="12.75">
      <c r="A160" s="97"/>
      <c r="B160" s="50"/>
      <c r="C160" s="50"/>
      <c r="D160" s="4" t="s">
        <v>1160</v>
      </c>
      <c r="E160" s="50"/>
      <c r="F160" s="28"/>
      <c r="G160" s="50"/>
      <c r="H160" s="96"/>
    </row>
    <row r="161" spans="1:8" ht="12.75">
      <c r="A161" s="97"/>
      <c r="B161" s="50"/>
      <c r="C161" s="50"/>
      <c r="D161" s="4" t="s">
        <v>1161</v>
      </c>
      <c r="E161" s="50"/>
      <c r="F161" s="28"/>
      <c r="G161" s="50"/>
      <c r="H161" s="96"/>
    </row>
    <row r="162" spans="1:8" ht="12.75">
      <c r="A162" s="98"/>
      <c r="B162" s="52"/>
      <c r="C162" s="52"/>
      <c r="D162" s="42" t="s">
        <v>1162</v>
      </c>
      <c r="E162" s="52">
        <v>856</v>
      </c>
      <c r="F162" s="43">
        <v>856</v>
      </c>
      <c r="G162" s="52"/>
      <c r="H162" s="94"/>
    </row>
    <row r="163" spans="1:8" ht="12.75">
      <c r="A163" s="99">
        <v>1806</v>
      </c>
      <c r="B163" s="51">
        <v>489</v>
      </c>
      <c r="C163" s="51">
        <v>558</v>
      </c>
      <c r="D163" s="91" t="s">
        <v>1157</v>
      </c>
      <c r="E163" s="51"/>
      <c r="F163" s="90"/>
      <c r="G163" s="51"/>
      <c r="H163" s="92"/>
    </row>
    <row r="164" spans="1:8" ht="12.75">
      <c r="A164" s="97"/>
      <c r="B164" s="50"/>
      <c r="C164" s="50"/>
      <c r="D164" s="4" t="s">
        <v>1158</v>
      </c>
      <c r="E164" s="50"/>
      <c r="F164" s="28"/>
      <c r="G164" s="50"/>
      <c r="H164" s="96"/>
    </row>
    <row r="165" spans="1:8" ht="12.75">
      <c r="A165" s="97"/>
      <c r="B165" s="50"/>
      <c r="C165" s="50"/>
      <c r="D165" s="4" t="s">
        <v>1163</v>
      </c>
      <c r="E165" s="50"/>
      <c r="F165" s="28"/>
      <c r="G165" s="50"/>
      <c r="H165" s="96"/>
    </row>
    <row r="166" spans="1:8" ht="12.75">
      <c r="A166" s="97"/>
      <c r="B166" s="50"/>
      <c r="C166" s="50"/>
      <c r="D166" s="4" t="s">
        <v>1164</v>
      </c>
      <c r="E166" s="50"/>
      <c r="F166" s="28"/>
      <c r="G166" s="50"/>
      <c r="H166" s="96"/>
    </row>
    <row r="167" spans="1:8" ht="12.75">
      <c r="A167" s="98"/>
      <c r="B167" s="52"/>
      <c r="C167" s="52"/>
      <c r="D167" s="42" t="s">
        <v>1165</v>
      </c>
      <c r="E167" s="52">
        <v>384</v>
      </c>
      <c r="F167" s="43">
        <v>384</v>
      </c>
      <c r="G167" s="52"/>
      <c r="H167" s="94"/>
    </row>
    <row r="168" spans="1:8" ht="12.75">
      <c r="A168" s="4"/>
      <c r="B168" s="50"/>
      <c r="C168" s="50"/>
      <c r="D168" s="4"/>
      <c r="E168" s="50"/>
      <c r="F168" s="28"/>
      <c r="G168" s="50"/>
      <c r="H168" s="28"/>
    </row>
    <row r="169" spans="1:8" ht="12.75">
      <c r="A169" s="99">
        <v>1806</v>
      </c>
      <c r="B169" s="51">
        <v>445</v>
      </c>
      <c r="C169" s="51">
        <v>323</v>
      </c>
      <c r="D169" s="91" t="s">
        <v>201</v>
      </c>
      <c r="E169" s="51"/>
      <c r="F169" s="90"/>
      <c r="G169" s="51"/>
      <c r="H169" s="92"/>
    </row>
    <row r="170" spans="1:8" ht="12.75">
      <c r="A170" s="98"/>
      <c r="B170" s="52"/>
      <c r="C170" s="52"/>
      <c r="D170" s="42" t="s">
        <v>202</v>
      </c>
      <c r="E170" s="52">
        <v>190</v>
      </c>
      <c r="F170" s="43">
        <v>190</v>
      </c>
      <c r="G170" s="52"/>
      <c r="H170" s="94"/>
    </row>
    <row r="171" spans="1:8" ht="12.75">
      <c r="A171" s="99">
        <v>1806</v>
      </c>
      <c r="B171" s="51">
        <v>484</v>
      </c>
      <c r="C171" s="51">
        <v>345</v>
      </c>
      <c r="D171" s="91" t="s">
        <v>203</v>
      </c>
      <c r="E171" s="51"/>
      <c r="F171" s="90"/>
      <c r="G171" s="51"/>
      <c r="H171" s="92"/>
    </row>
    <row r="172" spans="1:8" ht="12.75">
      <c r="A172" s="97"/>
      <c r="B172" s="50"/>
      <c r="C172" s="50"/>
      <c r="D172" s="4" t="s">
        <v>205</v>
      </c>
      <c r="E172" s="50"/>
      <c r="F172" s="28"/>
      <c r="G172" s="50"/>
      <c r="H172" s="96"/>
    </row>
    <row r="173" spans="1:8" ht="12.75">
      <c r="A173" s="98"/>
      <c r="B173" s="52"/>
      <c r="C173" s="52"/>
      <c r="D173" s="42" t="s">
        <v>206</v>
      </c>
      <c r="E173" s="52">
        <v>172.3</v>
      </c>
      <c r="F173" s="43">
        <v>172.3</v>
      </c>
      <c r="G173" s="52"/>
      <c r="H173" s="94"/>
    </row>
    <row r="174" spans="1:8" ht="12.75">
      <c r="A174" s="99">
        <v>1806</v>
      </c>
      <c r="B174" s="51">
        <v>350</v>
      </c>
      <c r="C174" s="51">
        <v>290</v>
      </c>
      <c r="D174" s="91" t="s">
        <v>122</v>
      </c>
      <c r="E174" s="51"/>
      <c r="F174" s="90"/>
      <c r="G174" s="51"/>
      <c r="H174" s="92"/>
    </row>
    <row r="175" spans="1:8" ht="12.75">
      <c r="A175" s="97"/>
      <c r="B175" s="50"/>
      <c r="C175" s="50"/>
      <c r="D175" s="4" t="s">
        <v>154</v>
      </c>
      <c r="E175" s="50"/>
      <c r="F175" s="28"/>
      <c r="G175" s="50"/>
      <c r="H175" s="96"/>
    </row>
    <row r="176" spans="1:8" ht="12.75">
      <c r="A176" s="98"/>
      <c r="B176" s="52"/>
      <c r="C176" s="52"/>
      <c r="D176" s="42" t="s">
        <v>386</v>
      </c>
      <c r="E176" s="52">
        <v>80</v>
      </c>
      <c r="F176" s="43">
        <v>80</v>
      </c>
      <c r="G176" s="52"/>
      <c r="H176" s="94"/>
    </row>
    <row r="177" spans="1:8" ht="12.75">
      <c r="A177" s="99">
        <v>1806</v>
      </c>
      <c r="B177" s="51">
        <v>489</v>
      </c>
      <c r="C177" s="51" t="s">
        <v>533</v>
      </c>
      <c r="D177" s="91" t="s">
        <v>1166</v>
      </c>
      <c r="E177" s="51"/>
      <c r="F177" s="90"/>
      <c r="G177" s="51"/>
      <c r="H177" s="92"/>
    </row>
    <row r="178" spans="1:8" ht="12.75">
      <c r="A178" s="98"/>
      <c r="B178" s="52"/>
      <c r="C178" s="52"/>
      <c r="D178" s="42" t="s">
        <v>1167</v>
      </c>
      <c r="E178" s="52">
        <v>4566</v>
      </c>
      <c r="F178" s="43">
        <v>4566</v>
      </c>
      <c r="G178" s="52"/>
      <c r="H178" s="94"/>
    </row>
    <row r="179" spans="1:8" ht="12.75">
      <c r="A179" s="99"/>
      <c r="B179" s="51"/>
      <c r="C179" s="51"/>
      <c r="D179" s="91"/>
      <c r="E179" s="51"/>
      <c r="F179" s="90"/>
      <c r="G179" s="51"/>
      <c r="H179" s="92"/>
    </row>
    <row r="180" spans="1:8" ht="12.75">
      <c r="A180" s="97">
        <v>1806</v>
      </c>
      <c r="B180" s="50">
        <v>498</v>
      </c>
      <c r="C180" s="50" t="s">
        <v>533</v>
      </c>
      <c r="D180" s="4" t="s">
        <v>122</v>
      </c>
      <c r="E180" s="50"/>
      <c r="F180" s="28"/>
      <c r="G180" s="50"/>
      <c r="H180" s="96"/>
    </row>
    <row r="181" spans="1:8" ht="12.75">
      <c r="A181" s="98"/>
      <c r="B181" s="52"/>
      <c r="C181" s="52"/>
      <c r="D181" s="42" t="s">
        <v>123</v>
      </c>
      <c r="E181" s="52">
        <v>11213</v>
      </c>
      <c r="F181" s="43">
        <v>11213</v>
      </c>
      <c r="G181" s="52"/>
      <c r="H181" s="94"/>
    </row>
    <row r="182" spans="1:8" ht="12.75">
      <c r="A182" s="99"/>
      <c r="B182" s="51"/>
      <c r="C182" s="51"/>
      <c r="D182" s="91"/>
      <c r="E182" s="51"/>
      <c r="F182" s="90"/>
      <c r="G182" s="51"/>
      <c r="H182" s="92"/>
    </row>
    <row r="183" spans="1:8" ht="12" customHeight="1">
      <c r="A183" s="97">
        <v>1807</v>
      </c>
      <c r="B183" s="50" t="s">
        <v>529</v>
      </c>
      <c r="C183" s="50" t="s">
        <v>529</v>
      </c>
      <c r="D183" s="4" t="s">
        <v>525</v>
      </c>
      <c r="E183" s="50"/>
      <c r="F183" s="28"/>
      <c r="G183" s="50"/>
      <c r="H183" s="96"/>
    </row>
    <row r="184" spans="1:8" ht="12.75">
      <c r="A184" s="98"/>
      <c r="B184" s="52"/>
      <c r="C184" s="52"/>
      <c r="D184" s="42" t="s">
        <v>526</v>
      </c>
      <c r="E184" s="52">
        <v>13415</v>
      </c>
      <c r="F184" s="43">
        <v>13415</v>
      </c>
      <c r="G184" s="52"/>
      <c r="H184" s="94"/>
    </row>
    <row r="185" spans="1:8" ht="12.75">
      <c r="A185" s="99"/>
      <c r="B185" s="51"/>
      <c r="C185" s="51"/>
      <c r="D185" s="91" t="s">
        <v>594</v>
      </c>
      <c r="E185" s="51"/>
      <c r="F185" s="90"/>
      <c r="G185" s="51"/>
      <c r="H185" s="92"/>
    </row>
    <row r="186" spans="1:8" ht="12.75">
      <c r="A186" s="97">
        <v>1807</v>
      </c>
      <c r="B186" s="50">
        <v>452</v>
      </c>
      <c r="C186" s="50">
        <v>324</v>
      </c>
      <c r="D186" s="4" t="s">
        <v>525</v>
      </c>
      <c r="E186" s="50"/>
      <c r="F186" s="28"/>
      <c r="G186" s="50"/>
      <c r="H186" s="96"/>
    </row>
    <row r="187" spans="1:8" ht="12.75">
      <c r="A187" s="98"/>
      <c r="B187" s="52"/>
      <c r="C187" s="52"/>
      <c r="D187" s="42" t="s">
        <v>1168</v>
      </c>
      <c r="E187" s="52">
        <v>6363</v>
      </c>
      <c r="F187" s="43">
        <v>6363</v>
      </c>
      <c r="G187" s="52"/>
      <c r="H187" s="94"/>
    </row>
    <row r="188" spans="1:8" ht="12.75">
      <c r="A188" s="99">
        <v>1807</v>
      </c>
      <c r="B188" s="51">
        <v>489</v>
      </c>
      <c r="C188" s="51">
        <v>470</v>
      </c>
      <c r="D188" s="91" t="s">
        <v>1169</v>
      </c>
      <c r="E188" s="51"/>
      <c r="F188" s="90"/>
      <c r="G188" s="51"/>
      <c r="H188" s="92"/>
    </row>
    <row r="189" spans="1:8" ht="12.75">
      <c r="A189" s="97"/>
      <c r="B189" s="50"/>
      <c r="C189" s="50"/>
      <c r="D189" s="4" t="s">
        <v>1170</v>
      </c>
      <c r="E189" s="50"/>
      <c r="F189" s="28"/>
      <c r="G189" s="50"/>
      <c r="H189" s="96"/>
    </row>
    <row r="190" spans="1:8" ht="12.75">
      <c r="A190" s="98"/>
      <c r="B190" s="52"/>
      <c r="C190" s="52"/>
      <c r="D190" s="42" t="s">
        <v>1171</v>
      </c>
      <c r="E190" s="52">
        <v>10533</v>
      </c>
      <c r="F190" s="43">
        <v>10533</v>
      </c>
      <c r="G190" s="52"/>
      <c r="H190" s="94"/>
    </row>
    <row r="191" spans="1:8" ht="12.75">
      <c r="A191" s="99"/>
      <c r="B191" s="51"/>
      <c r="C191" s="51"/>
      <c r="D191" s="91"/>
      <c r="E191" s="51"/>
      <c r="F191" s="90"/>
      <c r="G191" s="51"/>
      <c r="H191" s="92"/>
    </row>
    <row r="192" spans="1:8" ht="12.75">
      <c r="A192" s="97">
        <v>1901</v>
      </c>
      <c r="B192" s="50">
        <v>462</v>
      </c>
      <c r="C192" s="50">
        <v>331</v>
      </c>
      <c r="D192" s="4" t="s">
        <v>1172</v>
      </c>
      <c r="E192" s="50"/>
      <c r="F192" s="28"/>
      <c r="G192" s="50"/>
      <c r="H192" s="96"/>
    </row>
    <row r="193" spans="1:8" ht="12.75">
      <c r="A193" s="98"/>
      <c r="B193" s="52"/>
      <c r="C193" s="52"/>
      <c r="D193" s="42" t="s">
        <v>867</v>
      </c>
      <c r="E193" s="52">
        <v>354.8</v>
      </c>
      <c r="F193" s="43">
        <v>354.8</v>
      </c>
      <c r="G193" s="52"/>
      <c r="H193" s="94"/>
    </row>
    <row r="194" spans="1:8" ht="12.75">
      <c r="A194" s="99"/>
      <c r="B194" s="51"/>
      <c r="C194" s="51"/>
      <c r="D194" s="91"/>
      <c r="E194" s="51"/>
      <c r="F194" s="90"/>
      <c r="G194" s="51"/>
      <c r="H194" s="92"/>
    </row>
    <row r="195" spans="1:8" ht="12.75">
      <c r="A195" s="97">
        <v>2101</v>
      </c>
      <c r="B195" s="50">
        <v>483</v>
      </c>
      <c r="C195" s="50">
        <v>358</v>
      </c>
      <c r="D195" s="4" t="s">
        <v>869</v>
      </c>
      <c r="E195" s="50"/>
      <c r="F195" s="28"/>
      <c r="G195" s="50"/>
      <c r="H195" s="96"/>
    </row>
    <row r="196" spans="1:8" ht="12.75">
      <c r="A196" s="97"/>
      <c r="B196" s="50"/>
      <c r="C196" s="50"/>
      <c r="D196" s="4" t="s">
        <v>870</v>
      </c>
      <c r="E196" s="50"/>
      <c r="F196" s="28"/>
      <c r="G196" s="50"/>
      <c r="H196" s="96"/>
    </row>
    <row r="197" spans="1:8" ht="12.75">
      <c r="A197" s="98"/>
      <c r="B197" s="52"/>
      <c r="C197" s="52"/>
      <c r="D197" s="42" t="s">
        <v>871</v>
      </c>
      <c r="E197" s="52">
        <v>445</v>
      </c>
      <c r="F197" s="43">
        <v>445</v>
      </c>
      <c r="G197" s="52"/>
      <c r="H197" s="94"/>
    </row>
    <row r="198" spans="1:8" ht="12.75">
      <c r="A198" s="99"/>
      <c r="B198" s="51"/>
      <c r="C198" s="51"/>
      <c r="D198" s="91"/>
      <c r="E198" s="51"/>
      <c r="F198" s="90"/>
      <c r="G198" s="51"/>
      <c r="H198" s="92"/>
    </row>
    <row r="199" spans="1:8" ht="12.75">
      <c r="A199" s="97">
        <v>2601</v>
      </c>
      <c r="B199" s="50">
        <v>479</v>
      </c>
      <c r="C199" s="50">
        <v>290</v>
      </c>
      <c r="D199" s="4" t="s">
        <v>575</v>
      </c>
      <c r="E199" s="50"/>
      <c r="F199" s="28"/>
      <c r="G199" s="50"/>
      <c r="H199" s="96"/>
    </row>
    <row r="200" spans="1:8" ht="12.75">
      <c r="A200" s="98"/>
      <c r="B200" s="52"/>
      <c r="C200" s="52"/>
      <c r="D200" s="42" t="s">
        <v>872</v>
      </c>
      <c r="E200" s="52">
        <v>1423</v>
      </c>
      <c r="F200" s="43">
        <v>1423</v>
      </c>
      <c r="G200" s="52"/>
      <c r="H200" s="94"/>
    </row>
    <row r="201" spans="1:8" ht="12.75">
      <c r="A201" s="99"/>
      <c r="B201" s="51"/>
      <c r="C201" s="51"/>
      <c r="D201" s="91"/>
      <c r="E201" s="51"/>
      <c r="F201" s="90"/>
      <c r="G201" s="51"/>
      <c r="H201" s="92"/>
    </row>
    <row r="202" spans="1:8" ht="12.75">
      <c r="A202" s="98">
        <v>3002</v>
      </c>
      <c r="B202" s="52">
        <v>511</v>
      </c>
      <c r="C202" s="52">
        <v>394</v>
      </c>
      <c r="D202" s="42" t="s">
        <v>873</v>
      </c>
      <c r="E202" s="52">
        <v>1100</v>
      </c>
      <c r="F202" s="43">
        <v>1100</v>
      </c>
      <c r="G202" s="52"/>
      <c r="H202" s="94"/>
    </row>
    <row r="203" spans="1:8" ht="12.75">
      <c r="A203" s="99"/>
      <c r="B203" s="51"/>
      <c r="C203" s="51"/>
      <c r="D203" s="91"/>
      <c r="E203" s="51"/>
      <c r="F203" s="90"/>
      <c r="G203" s="51"/>
      <c r="H203" s="92"/>
    </row>
    <row r="204" spans="1:8" ht="12.75">
      <c r="A204" s="97">
        <v>3003</v>
      </c>
      <c r="B204" s="50">
        <v>514</v>
      </c>
      <c r="C204" s="50">
        <v>357</v>
      </c>
      <c r="D204" s="4" t="s">
        <v>156</v>
      </c>
      <c r="E204" s="50"/>
      <c r="F204" s="28"/>
      <c r="G204" s="50"/>
      <c r="H204" s="96"/>
    </row>
    <row r="205" spans="1:8" ht="12.75">
      <c r="A205" s="97"/>
      <c r="B205" s="50"/>
      <c r="C205" s="50"/>
      <c r="D205" s="4" t="s">
        <v>157</v>
      </c>
      <c r="E205" s="50"/>
      <c r="F205" s="28"/>
      <c r="G205" s="50"/>
      <c r="H205" s="96"/>
    </row>
    <row r="206" spans="1:8" ht="12.75">
      <c r="A206" s="98"/>
      <c r="B206" s="52"/>
      <c r="C206" s="52"/>
      <c r="D206" s="42" t="s">
        <v>158</v>
      </c>
      <c r="E206" s="52">
        <v>14110</v>
      </c>
      <c r="F206" s="43">
        <v>14110</v>
      </c>
      <c r="G206" s="52"/>
      <c r="H206" s="94"/>
    </row>
    <row r="207" spans="1:8" ht="12.75">
      <c r="A207" s="99"/>
      <c r="B207" s="51"/>
      <c r="C207" s="51"/>
      <c r="D207" s="91"/>
      <c r="E207" s="51"/>
      <c r="F207" s="90"/>
      <c r="G207" s="51"/>
      <c r="H207" s="92"/>
    </row>
    <row r="208" spans="1:8" ht="12.75">
      <c r="A208" s="98">
        <v>3004</v>
      </c>
      <c r="B208" s="52" t="s">
        <v>533</v>
      </c>
      <c r="C208" s="52" t="s">
        <v>533</v>
      </c>
      <c r="D208" s="42" t="s">
        <v>260</v>
      </c>
      <c r="E208" s="52" t="s">
        <v>160</v>
      </c>
      <c r="F208" s="43" t="s">
        <v>160</v>
      </c>
      <c r="G208" s="52" t="s">
        <v>160</v>
      </c>
      <c r="H208" s="94"/>
    </row>
    <row r="209" spans="1:8" ht="12.75">
      <c r="A209" s="99">
        <v>3004</v>
      </c>
      <c r="B209" s="51">
        <v>515</v>
      </c>
      <c r="C209" s="51">
        <v>397</v>
      </c>
      <c r="D209" s="91" t="s">
        <v>1101</v>
      </c>
      <c r="E209" s="51"/>
      <c r="F209" s="90"/>
      <c r="G209" s="51"/>
      <c r="H209" s="92"/>
    </row>
    <row r="210" spans="1:8" ht="12.75">
      <c r="A210" s="98"/>
      <c r="B210" s="52"/>
      <c r="C210" s="52"/>
      <c r="D210" s="42" t="s">
        <v>681</v>
      </c>
      <c r="E210" s="52">
        <v>691.5</v>
      </c>
      <c r="F210" s="43">
        <v>691.5</v>
      </c>
      <c r="G210" s="52">
        <v>45.1</v>
      </c>
      <c r="H210" s="94"/>
    </row>
    <row r="211" spans="1:8" ht="12.75">
      <c r="A211" s="99"/>
      <c r="B211" s="51"/>
      <c r="C211" s="51"/>
      <c r="D211" s="91"/>
      <c r="E211" s="51"/>
      <c r="F211" s="90"/>
      <c r="G211" s="51"/>
      <c r="H211" s="92"/>
    </row>
    <row r="212" spans="1:8" ht="12.75">
      <c r="A212" s="97">
        <v>3243</v>
      </c>
      <c r="B212" s="50" t="s">
        <v>533</v>
      </c>
      <c r="C212" s="50" t="s">
        <v>533</v>
      </c>
      <c r="D212" s="4" t="s">
        <v>874</v>
      </c>
      <c r="E212" s="50"/>
      <c r="F212" s="28"/>
      <c r="G212" s="50"/>
      <c r="H212" s="96"/>
    </row>
    <row r="213" spans="1:8" ht="12.75">
      <c r="A213" s="98"/>
      <c r="B213" s="52"/>
      <c r="C213" s="52"/>
      <c r="D213" s="42" t="s">
        <v>875</v>
      </c>
      <c r="E213" s="52">
        <v>30994</v>
      </c>
      <c r="F213" s="43">
        <v>30994</v>
      </c>
      <c r="G213" s="52"/>
      <c r="H213" s="94"/>
    </row>
    <row r="214" spans="1:8" ht="12.75">
      <c r="A214" s="99"/>
      <c r="B214" s="51"/>
      <c r="C214" s="51"/>
      <c r="D214" s="91"/>
      <c r="E214" s="51"/>
      <c r="F214" s="90"/>
      <c r="G214" s="51"/>
      <c r="H214" s="92"/>
    </row>
    <row r="215" spans="1:8" ht="12.75">
      <c r="A215" s="97"/>
      <c r="B215" s="50"/>
      <c r="C215" s="50"/>
      <c r="D215" s="104" t="s">
        <v>528</v>
      </c>
      <c r="E215" s="109">
        <v>316909.4</v>
      </c>
      <c r="F215" s="105">
        <v>298051.2</v>
      </c>
      <c r="G215" s="108">
        <v>7799.6</v>
      </c>
      <c r="H215" s="106">
        <v>18858.2</v>
      </c>
    </row>
    <row r="216" spans="1:8" ht="12.75">
      <c r="A216" s="98"/>
      <c r="B216" s="52"/>
      <c r="C216" s="52"/>
      <c r="D216" s="42"/>
      <c r="E216" s="52"/>
      <c r="F216" s="43"/>
      <c r="G216" s="52"/>
      <c r="H216" s="94"/>
    </row>
    <row r="217" spans="2:8" s="11" customFormat="1" ht="12.75">
      <c r="B217" s="18"/>
      <c r="C217" s="18"/>
      <c r="E217" s="18"/>
      <c r="F217" s="18"/>
      <c r="G217" s="18"/>
      <c r="H217" s="18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 Л.В.</dc:creator>
  <cp:keywords/>
  <dc:description/>
  <cp:lastModifiedBy>Елена Е.И. Чубукова</cp:lastModifiedBy>
  <cp:lastPrinted>2019-03-20T10:00:58Z</cp:lastPrinted>
  <dcterms:created xsi:type="dcterms:W3CDTF">1999-04-27T06:14:44Z</dcterms:created>
  <dcterms:modified xsi:type="dcterms:W3CDTF">2019-03-22T07:15:24Z</dcterms:modified>
  <cp:category/>
  <cp:version/>
  <cp:contentType/>
  <cp:contentStatus/>
</cp:coreProperties>
</file>